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V:\exist\SPIRIT\05_Außercurriculares Angebot\01_Future Lab\(2) SPIRIT Toolbox\(1) Methoden und Tools\0_Liquiditäts- und Rentabilitätsplan\"/>
    </mc:Choice>
  </mc:AlternateContent>
  <xr:revisionPtr revIDLastSave="0" documentId="13_ncr:1_{05D71FB5-6EB6-4650-ABC5-F232FD32B141}" xr6:coauthVersionLast="47" xr6:coauthVersionMax="47" xr10:uidLastSave="{00000000-0000-0000-0000-000000000000}"/>
  <bookViews>
    <workbookView xWindow="-25320" yWindow="-120" windowWidth="25440" windowHeight="15390" xr2:uid="{FC748003-D2DB-4A30-BB30-246EC0EA2722}"/>
  </bookViews>
  <sheets>
    <sheet name="Bsp. IT - Rentabilitätsplanung" sheetId="3" r:id="rId1"/>
    <sheet name="Bsp. IT - Liquiditätsplanung" sheetId="4" r:id="rId2"/>
    <sheet name="Rentabilitätsplanung" sheetId="2" r:id="rId3"/>
    <sheet name="Liquiditätsplanung"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B27" i="3"/>
  <c r="D27" i="3"/>
  <c r="D26" i="3"/>
  <c r="B26" i="3"/>
  <c r="M19" i="4"/>
  <c r="L19" i="4"/>
  <c r="K19" i="4"/>
  <c r="J19" i="4"/>
  <c r="I19" i="4"/>
  <c r="H19" i="4"/>
  <c r="G19" i="4"/>
  <c r="F19" i="4"/>
  <c r="E19" i="4"/>
  <c r="D19" i="4"/>
  <c r="C19" i="4"/>
  <c r="B19" i="4"/>
  <c r="M6" i="4"/>
  <c r="L6" i="4"/>
  <c r="K6" i="4"/>
  <c r="J6" i="4"/>
  <c r="I6" i="4"/>
  <c r="H6" i="4"/>
  <c r="G6" i="4"/>
  <c r="F6" i="4"/>
  <c r="E6" i="4"/>
  <c r="D6" i="4"/>
  <c r="C6" i="4"/>
  <c r="B6" i="4"/>
  <c r="M3" i="4"/>
  <c r="M17" i="4" s="1"/>
  <c r="L3" i="4"/>
  <c r="L17" i="4" s="1"/>
  <c r="K3" i="4"/>
  <c r="K17" i="4" s="1"/>
  <c r="J3" i="4"/>
  <c r="J17" i="4" s="1"/>
  <c r="I3" i="4"/>
  <c r="I17" i="4" s="1"/>
  <c r="H3" i="4"/>
  <c r="H17" i="4" s="1"/>
  <c r="G3" i="4"/>
  <c r="G17" i="4" s="1"/>
  <c r="F3" i="4"/>
  <c r="F17" i="4" s="1"/>
  <c r="E3" i="4"/>
  <c r="E17" i="4" s="1"/>
  <c r="D3" i="4"/>
  <c r="D17" i="4" s="1"/>
  <c r="C3" i="4"/>
  <c r="C17" i="4" s="1"/>
  <c r="B3" i="4"/>
  <c r="B17" i="4" s="1"/>
  <c r="B18" i="4" s="1"/>
  <c r="D25" i="3"/>
  <c r="C25" i="3"/>
  <c r="D15" i="3"/>
  <c r="C15" i="3"/>
  <c r="B15" i="3"/>
  <c r="D10" i="3"/>
  <c r="C10" i="3"/>
  <c r="B10" i="3"/>
  <c r="D9" i="3"/>
  <c r="C9" i="3"/>
  <c r="B9" i="3"/>
  <c r="D7" i="3"/>
  <c r="C7" i="3"/>
  <c r="B7" i="3"/>
  <c r="D5" i="3"/>
  <c r="C5" i="3"/>
  <c r="B5" i="3"/>
  <c r="D4" i="3"/>
  <c r="D3" i="3" s="1"/>
  <c r="D23" i="3" s="1"/>
  <c r="C3" i="3"/>
  <c r="C23" i="3" s="1"/>
  <c r="C26" i="3" s="1"/>
  <c r="C27" i="3" s="1"/>
  <c r="B3" i="3"/>
  <c r="B23" i="3" s="1"/>
  <c r="D3" i="2"/>
  <c r="C3" i="2"/>
  <c r="B3" i="2"/>
  <c r="C19" i="1"/>
  <c r="D19" i="1"/>
  <c r="E19" i="1"/>
  <c r="F19" i="1"/>
  <c r="G19" i="1"/>
  <c r="H19" i="1"/>
  <c r="I19" i="1"/>
  <c r="J19" i="1"/>
  <c r="K19" i="1"/>
  <c r="L19" i="1"/>
  <c r="M19" i="1"/>
  <c r="B19" i="1"/>
  <c r="C6" i="1"/>
  <c r="D6" i="1"/>
  <c r="E6" i="1"/>
  <c r="F6" i="1"/>
  <c r="G6" i="1"/>
  <c r="H6" i="1"/>
  <c r="I6" i="1"/>
  <c r="J6" i="1"/>
  <c r="K6" i="1"/>
  <c r="L6" i="1"/>
  <c r="M6" i="1"/>
  <c r="B6" i="1"/>
  <c r="C3" i="1"/>
  <c r="D3" i="1"/>
  <c r="E3" i="1"/>
  <c r="F3" i="1"/>
  <c r="G3" i="1"/>
  <c r="H3" i="1"/>
  <c r="I3" i="1"/>
  <c r="J3" i="1"/>
  <c r="K3" i="1"/>
  <c r="L3" i="1"/>
  <c r="M3" i="1"/>
  <c r="B3" i="1"/>
  <c r="B22" i="4" l="1"/>
  <c r="C22" i="4" s="1"/>
  <c r="D22" i="4" s="1"/>
  <c r="E22" i="4" s="1"/>
  <c r="F22" i="4" s="1"/>
  <c r="G22" i="4" s="1"/>
  <c r="H22" i="4" s="1"/>
  <c r="I22" i="4" s="1"/>
  <c r="J22" i="4" s="1"/>
  <c r="K22" i="4" s="1"/>
  <c r="L22" i="4" s="1"/>
  <c r="M22" i="4" s="1"/>
  <c r="C18" i="4"/>
  <c r="D18" i="4" s="1"/>
  <c r="E18" i="4" s="1"/>
  <c r="F18" i="4" s="1"/>
  <c r="G18" i="4" s="1"/>
  <c r="H18" i="4" s="1"/>
  <c r="I18" i="4" s="1"/>
  <c r="J18" i="4" s="1"/>
  <c r="K18" i="4" s="1"/>
  <c r="L18" i="4" s="1"/>
  <c r="M18" i="4" s="1"/>
  <c r="B5" i="2"/>
  <c r="B23" i="2" s="1"/>
  <c r="B26" i="2" s="1"/>
  <c r="B27" i="2" s="1"/>
  <c r="D5" i="2"/>
  <c r="D23" i="2" s="1"/>
  <c r="D26" i="2" s="1"/>
  <c r="C5" i="2"/>
  <c r="C23" i="2" s="1"/>
  <c r="C26" i="2" s="1"/>
  <c r="C27" i="2" s="1"/>
  <c r="M17" i="1"/>
  <c r="L17" i="1"/>
  <c r="D17" i="1"/>
  <c r="B17" i="1"/>
  <c r="B18" i="1" s="1"/>
  <c r="B22" i="1" s="1"/>
  <c r="J17" i="1"/>
  <c r="G17" i="1"/>
  <c r="E17" i="1"/>
  <c r="K17" i="1"/>
  <c r="C17" i="1"/>
  <c r="I17" i="1"/>
  <c r="H17" i="1"/>
  <c r="F17" i="1"/>
  <c r="C22" i="1" l="1"/>
  <c r="D22" i="1" s="1"/>
  <c r="E22" i="1" s="1"/>
  <c r="F22" i="1" s="1"/>
  <c r="G22" i="1" s="1"/>
  <c r="H22" i="1" s="1"/>
  <c r="I22" i="1" s="1"/>
  <c r="J22" i="1" s="1"/>
  <c r="K22" i="1" s="1"/>
  <c r="L22" i="1" s="1"/>
  <c r="M22" i="1" s="1"/>
  <c r="C18" i="1"/>
  <c r="D18" i="1" l="1"/>
  <c r="E18" i="1" l="1"/>
  <c r="F18" i="1" l="1"/>
  <c r="G18" i="1" l="1"/>
  <c r="H18" i="1" l="1"/>
  <c r="I18" i="1" l="1"/>
  <c r="J18" i="1" l="1"/>
  <c r="K18" i="1" l="1"/>
  <c r="L18" i="1" l="1"/>
  <c r="M18" i="1" l="1"/>
</calcChain>
</file>

<file path=xl/sharedStrings.xml><?xml version="1.0" encoding="utf-8"?>
<sst xmlns="http://schemas.openxmlformats.org/spreadsheetml/2006/main" count="186" uniqueCount="90">
  <si>
    <t>Liquiditätsplanung (monatliche Basis)</t>
  </si>
  <si>
    <t xml:space="preserve">1. Geschäftsjahr </t>
  </si>
  <si>
    <t xml:space="preserve">Einzahlungen gesamt </t>
  </si>
  <si>
    <t>Geschäftsjahr</t>
  </si>
  <si>
    <t>Umsatzerlöse gesamt</t>
  </si>
  <si>
    <t>Jahresergebnis</t>
  </si>
  <si>
    <t>Monat 1</t>
  </si>
  <si>
    <t>Monat 2</t>
  </si>
  <si>
    <t>Monat 3</t>
  </si>
  <si>
    <t>Monat 4</t>
  </si>
  <si>
    <t>Monat 5</t>
  </si>
  <si>
    <t>Monat 6</t>
  </si>
  <si>
    <t>Monat 7</t>
  </si>
  <si>
    <t>Monat 8</t>
  </si>
  <si>
    <t>Monat 9</t>
  </si>
  <si>
    <t>Monat 10</t>
  </si>
  <si>
    <t>Monat 11</t>
  </si>
  <si>
    <t>Monat 12</t>
  </si>
  <si>
    <t>Liquiditätssaldo (kummuliert)</t>
  </si>
  <si>
    <t>Finanzierung</t>
  </si>
  <si>
    <r>
      <t xml:space="preserve">Liquiditätssaldo </t>
    </r>
    <r>
      <rPr>
        <sz val="10"/>
        <color rgb="FF005283"/>
        <rFont val="Calibri Light"/>
        <family val="2"/>
      </rPr>
      <t>(monatl. Einzahlungen - Auszahlungen)</t>
    </r>
  </si>
  <si>
    <t xml:space="preserve">Auszahlungen gesamt </t>
  </si>
  <si>
    <t xml:space="preserve">      Umsatz</t>
  </si>
  <si>
    <t xml:space="preserve">      sonstige Einzahlungen</t>
  </si>
  <si>
    <t xml:space="preserve">      Anlageinvestitionen</t>
  </si>
  <si>
    <t xml:space="preserve">      Personal</t>
  </si>
  <si>
    <t xml:space="preserve">      Material/Waren</t>
  </si>
  <si>
    <t xml:space="preserve">      Kredittilgung</t>
  </si>
  <si>
    <t xml:space="preserve">      Privatentnahmen</t>
  </si>
  <si>
    <t xml:space="preserve">      sonstige Auszahlungen</t>
  </si>
  <si>
    <t xml:space="preserve">      Eigenkapital</t>
  </si>
  <si>
    <t xml:space="preserve">      Fremdkaptial </t>
  </si>
  <si>
    <t xml:space="preserve">Kosten gesamt </t>
  </si>
  <si>
    <t xml:space="preserve">      Nettoumsatz</t>
  </si>
  <si>
    <t xml:space="preserve">      Personal (inkl. Lohn- und Nebenkosten)</t>
  </si>
  <si>
    <t xml:space="preserve">      Miete</t>
  </si>
  <si>
    <t xml:space="preserve">      Heizung, Strom, Wasser, Gas</t>
  </si>
  <si>
    <t xml:space="preserve">      Werbung</t>
  </si>
  <si>
    <t xml:space="preserve">      Kraftfahrzeugkosten</t>
  </si>
  <si>
    <t xml:space="preserve">      Reisekosten</t>
  </si>
  <si>
    <t xml:space="preserve">      Verpackungen</t>
  </si>
  <si>
    <t xml:space="preserve">      Reparatur/Instandhaltung</t>
  </si>
  <si>
    <t xml:space="preserve">      Versicherungen</t>
  </si>
  <si>
    <t xml:space="preserve">      Leasing</t>
  </si>
  <si>
    <t xml:space="preserve">      sonstige Aufwendungen</t>
  </si>
  <si>
    <t>Ergebnis (vor Steuern, Abschreibungen und Zinsen)</t>
  </si>
  <si>
    <t xml:space="preserve">      Zinsen</t>
  </si>
  <si>
    <t xml:space="preserve">      Einkommens- und Gewerbesteuer</t>
  </si>
  <si>
    <t xml:space="preserve">      Wareneinsatz</t>
  </si>
  <si>
    <t>Rentabilitätsplanung (jährliche Basis)</t>
  </si>
  <si>
    <t>Liquide Mittel gesamt
(Finanzierung + Einzahlungen - Auszahlungen)*</t>
  </si>
  <si>
    <t xml:space="preserve">*Achtung: Die Beispielrechnungen sind stark vereinfacht und Positionen wie beispielsweise Steuern bleiben hier unberücksichtigt . </t>
  </si>
  <si>
    <t xml:space="preserve">      Betriebsausgaben</t>
  </si>
  <si>
    <t xml:space="preserve">      Vorsteuer/Umsatzsteuer</t>
  </si>
  <si>
    <t xml:space="preserve">       Telefon, Fax, Internet</t>
  </si>
  <si>
    <t xml:space="preserve">      Beiträge (z.B. für Kammern, Fachverbände etc.)</t>
  </si>
  <si>
    <t xml:space="preserve">      Buchführungskosten, Beratung</t>
  </si>
  <si>
    <t xml:space="preserve">      Büromaterial, Software</t>
  </si>
  <si>
    <t xml:space="preserve">      Abschreibungen (Investitionen)</t>
  </si>
  <si>
    <t>Sie geht davon aus, dass sie in den ersten Monaten weniger Umsatz erzielt, da sie zunächst die Software finalisieren und eine Kundengruppe aufbauen muss. Ab dem fünften Monat rechnet sie mit einem Umsatz von 15.000 Euro.</t>
  </si>
  <si>
    <t>Sie möchte eine weitere Person für Vertrieb und Marketing anstellen. Zudem zahlt sie sich selbst 4.000 Euro/Monat.</t>
  </si>
  <si>
    <t xml:space="preserve">Für die benötigte IT-Ausstattung fallen zu Beginn des ersten Jahres 21.000 Euro Kosten an. Diese schreibt sie über drei Jahre ab. </t>
  </si>
  <si>
    <t>Für ihr Unternehmen mietet sie zwei Räume an. Hierfür fallen Kosten in Höhe von 1.000 Euro pro Monat an.</t>
  </si>
  <si>
    <t>Für die Mietnebenkosten fallen circa 200 Euro pro Monat an.</t>
  </si>
  <si>
    <t xml:space="preserve">Sie plant ihr Unternehmen auf mehreren Kanälen publik zu machen, u.a. möchte sie eine eigene Homepage erstellen. </t>
  </si>
  <si>
    <t>Zudem muss sie für ihren Telefon- bzw. Internetanschluss ca. 600 Euro pro Jahr ausgeben.</t>
  </si>
  <si>
    <t xml:space="preserve">Für die Fahrt zu Messen sowie zu (potenziellen) Kunden plant sie mit ca. 4.500 Euro Kosten pro Jahr. </t>
  </si>
  <si>
    <t>Für Büromaterial kalkuliert sie mit 6.000 Euro pro Jahr.</t>
  </si>
  <si>
    <t>Sie geht davon aus, dass sie für Versicherungen und Beiträge für Kammern circa 600 Euro pro Jahr ausgibt.</t>
  </si>
  <si>
    <t>Zudem rechnet sie damit, jährlich eine Beratung in Anspruch zu nehmen. Hierfür plant sie 1,200 Euro pro Jahr ein.</t>
  </si>
  <si>
    <t>Marie nimmt an, dass sie im ersten Quartal 4.000 Euro bezahlen muss, in den anschließenden Quartalen dann 6.000 Euro.</t>
  </si>
  <si>
    <t xml:space="preserve">Beispiel </t>
  </si>
  <si>
    <t>Beispiel</t>
  </si>
  <si>
    <t xml:space="preserve">Nachdem Marie festgestellt hat, dass ihr Unternehmen rentabel ist, erstellt sie anschließend den Liquiditätsplan für das erste Jahr. </t>
  </si>
  <si>
    <t xml:space="preserve">Marie geht davon aus, dass sie im ersten Monat keine Einzahlungen erhält, diese in den beiden folgenden Monaten wegen zunehmender Aufträge zunehmen und ab dem fünften Monat konstant bei 15.000 Euro liegen. </t>
  </si>
  <si>
    <t>Im ersten Monat investiert Marie 21.000 Euro für die benötigte IT-Ausstattung.</t>
  </si>
  <si>
    <t>Hinzu kommen monatliche Ausgaben für benötigte Software-Anwendungen und Cloud-Dienste.</t>
  </si>
  <si>
    <t>Zudem rechnet sie monatlich mit 4.000 Euro Auszahlungen für die angestellte Person.</t>
  </si>
  <si>
    <t xml:space="preserve">Zudem muss sie vierteljährlich die Vorsteuer bzw. die Umsatzsteuer begleichen. </t>
  </si>
  <si>
    <t>Um den eigenen Lebensunterhalt zu gewährleisten, zahlt sich Marie selbst ein Brutto-Einkommen von 4.000 Euro pro Monat.</t>
  </si>
  <si>
    <t>Damit Marie eine GmbH gründen kann, muss sie selbst 25.000 Euro Eigenkapital einbringen.</t>
  </si>
  <si>
    <t xml:space="preserve">Marie möchte sich mit ihrer Softwarefirma selbstständig im Rahmen einer GmbH machen. Hierfür stellt sie eine Rentabiliätsplanung auf: </t>
  </si>
  <si>
    <t>Sie nimmt zudem einen Kredit von 25.000 Euro auf.</t>
  </si>
  <si>
    <t>Quelle: eigene Erstellung in Anlehnung an: www.kfw.de/gruenderservice</t>
  </si>
  <si>
    <t xml:space="preserve">Das Unternehmen wäre ab dem zweiten Jahr rentabel. </t>
  </si>
  <si>
    <t xml:space="preserve">Marie nimmt 25.000 Euro Kredit für IT-Ausstattung (siehe Abschreibung) und Co auf. Sie zahlt diesen mit einem Zinssatz von 5% über drei Jahre ab. </t>
  </si>
  <si>
    <r>
      <t xml:space="preserve">Darüber hinaus rechnet sie mit Betriebsausgaben für die Miete (1000 Euro), Nebenkosten sowie </t>
    </r>
    <r>
      <rPr>
        <sz val="10"/>
        <rFont val="Calibri"/>
        <family val="2"/>
      </rPr>
      <t>Reisekosten insbesondere in den ersten 3 Monaten</t>
    </r>
    <r>
      <rPr>
        <sz val="10"/>
        <color theme="1"/>
        <rFont val="Calibri"/>
        <family val="2"/>
      </rPr>
      <t>.</t>
    </r>
  </si>
  <si>
    <t>Um ihren Kredit abzubezahlen, zahlt sie ab dem zweiten Monat 1.000 Euro.</t>
  </si>
  <si>
    <t>Umsatzrentabilität</t>
  </si>
  <si>
    <t>Die Rentabilität des Unternehmens ist ab 5% gut sowie ab 10% sehr gut.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</si>
</sst>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 &quot;€&quot;"/>
  </numFmts>
  <fonts count="18" x14ac:knownFonts="1">
    <font>
      <sz val="11"/>
      <color theme="1"/>
      <name val="Aptos Narrow"/>
      <family val="2"/>
      <scheme val="minor"/>
    </font>
    <font>
      <sz val="11"/>
      <color theme="1"/>
      <name val="Calibri Light"/>
      <family val="2"/>
    </font>
    <font>
      <sz val="8"/>
      <name val="Aptos Narrow"/>
      <family val="2"/>
      <scheme val="minor"/>
    </font>
    <font>
      <b/>
      <sz val="16"/>
      <color theme="0"/>
      <name val="Calibri Light"/>
      <family val="2"/>
    </font>
    <font>
      <b/>
      <sz val="11"/>
      <color rgb="FF005283"/>
      <name val="Calibri Light"/>
      <family val="2"/>
    </font>
    <font>
      <b/>
      <sz val="10"/>
      <color rgb="FF005283"/>
      <name val="Calibri Light"/>
      <family val="2"/>
    </font>
    <font>
      <sz val="11"/>
      <color rgb="FF005283"/>
      <name val="Calibri Light"/>
      <family val="2"/>
    </font>
    <font>
      <sz val="10"/>
      <color rgb="FF005283"/>
      <name val="Calibri Light"/>
      <family val="2"/>
    </font>
    <font>
      <u/>
      <sz val="11"/>
      <color theme="10"/>
      <name val="Aptos Narrow"/>
      <family val="2"/>
      <scheme val="minor"/>
    </font>
    <font>
      <b/>
      <sz val="11"/>
      <color rgb="FF000000"/>
      <name val="Calibri Light"/>
      <family val="2"/>
    </font>
    <font>
      <sz val="8"/>
      <color theme="1"/>
      <name val="Calibri"/>
      <family val="2"/>
    </font>
    <font>
      <sz val="10"/>
      <color theme="1"/>
      <name val="Calibri"/>
      <family val="2"/>
    </font>
    <font>
      <b/>
      <sz val="10"/>
      <color theme="1"/>
      <name val="Calibri"/>
      <family val="2"/>
    </font>
    <font>
      <sz val="11"/>
      <color theme="1"/>
      <name val="Calibri"/>
      <family val="2"/>
    </font>
    <font>
      <i/>
      <sz val="11"/>
      <color theme="1"/>
      <name val="Calibri"/>
      <family val="2"/>
    </font>
    <font>
      <i/>
      <sz val="11"/>
      <color theme="1"/>
      <name val="Aptos Narrow"/>
      <family val="2"/>
      <scheme val="minor"/>
    </font>
    <font>
      <sz val="10"/>
      <name val="Calibri"/>
      <family val="2"/>
    </font>
    <font>
      <b/>
      <sz val="11"/>
      <name val="Calibri Light"/>
      <family val="2"/>
    </font>
  </fonts>
  <fills count="5">
    <fill>
      <patternFill patternType="none"/>
    </fill>
    <fill>
      <patternFill patternType="gray125"/>
    </fill>
    <fill>
      <patternFill patternType="solid">
        <fgColor rgb="FF005283"/>
        <bgColor indexed="64"/>
      </patternFill>
    </fill>
    <fill>
      <patternFill patternType="solid">
        <fgColor rgb="FFBDDBFF"/>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dashDotDot">
        <color indexed="64"/>
      </bottom>
      <diagonal/>
    </border>
    <border>
      <left style="medium">
        <color indexed="64"/>
      </left>
      <right/>
      <top style="dashDotDot">
        <color indexed="64"/>
      </top>
      <bottom style="dashDotDot">
        <color indexed="64"/>
      </bottom>
      <diagonal/>
    </border>
    <border>
      <left style="medium">
        <color indexed="64"/>
      </left>
      <right/>
      <top style="dashDotDot">
        <color indexed="64"/>
      </top>
      <bottom/>
      <diagonal/>
    </border>
    <border>
      <left/>
      <right/>
      <top style="dashDotDot">
        <color indexed="64"/>
      </top>
      <bottom/>
      <diagonal/>
    </border>
    <border>
      <left/>
      <right/>
      <top/>
      <bottom style="dashDotDot">
        <color indexed="64"/>
      </bottom>
      <diagonal/>
    </border>
    <border>
      <left/>
      <right/>
      <top style="dashDotDot">
        <color indexed="64"/>
      </top>
      <bottom style="dashDotDot">
        <color indexed="64"/>
      </bottom>
      <diagonal/>
    </border>
    <border>
      <left style="medium">
        <color indexed="64"/>
      </left>
      <right/>
      <top/>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5" fillId="3" borderId="10" xfId="0" applyFont="1" applyFill="1" applyBorder="1" applyAlignment="1">
      <alignment wrapText="1"/>
    </xf>
    <xf numFmtId="0" fontId="7" fillId="3" borderId="2" xfId="0" applyFont="1" applyFill="1" applyBorder="1" applyAlignment="1">
      <alignment wrapText="1"/>
    </xf>
    <xf numFmtId="0" fontId="7" fillId="3" borderId="5" xfId="0" applyFont="1" applyFill="1" applyBorder="1" applyAlignment="1">
      <alignment wrapText="1"/>
    </xf>
    <xf numFmtId="0" fontId="10" fillId="0" borderId="0" xfId="0" applyFont="1" applyAlignment="1">
      <alignment horizontal="justify" vertical="center"/>
    </xf>
    <xf numFmtId="0" fontId="11" fillId="0" borderId="0" xfId="0" applyFont="1" applyAlignment="1">
      <alignment horizontal="justify" vertical="center"/>
    </xf>
    <xf numFmtId="0" fontId="8" fillId="0" borderId="0" xfId="1" applyAlignment="1">
      <alignment horizontal="justify" vertical="center"/>
    </xf>
    <xf numFmtId="0" fontId="9" fillId="0" borderId="0" xfId="0" applyFont="1" applyAlignment="1">
      <alignment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left" vertical="center" wrapText="1"/>
    </xf>
    <xf numFmtId="0" fontId="7" fillId="3" borderId="18" xfId="0" applyFont="1" applyFill="1" applyBorder="1" applyAlignment="1">
      <alignment wrapText="1"/>
    </xf>
    <xf numFmtId="0" fontId="5" fillId="3" borderId="2" xfId="0" applyFont="1" applyFill="1" applyBorder="1" applyAlignment="1">
      <alignment wrapText="1"/>
    </xf>
    <xf numFmtId="0" fontId="7" fillId="3" borderId="7" xfId="0" applyFont="1" applyFill="1" applyBorder="1" applyAlignment="1">
      <alignment wrapText="1"/>
    </xf>
    <xf numFmtId="0" fontId="1" fillId="0" borderId="0" xfId="0" applyFont="1"/>
    <xf numFmtId="0" fontId="5" fillId="3" borderId="20" xfId="0" applyFont="1" applyFill="1" applyBorder="1" applyAlignment="1">
      <alignment horizontal="center" vertical="center" wrapText="1"/>
    </xf>
    <xf numFmtId="0" fontId="0" fillId="0" borderId="25" xfId="0" applyBorder="1"/>
    <xf numFmtId="0" fontId="12" fillId="0" borderId="22" xfId="0" applyFont="1" applyBorder="1"/>
    <xf numFmtId="0" fontId="13" fillId="0" borderId="0" xfId="0" applyFont="1"/>
    <xf numFmtId="0" fontId="13" fillId="0" borderId="22" xfId="0" applyFont="1" applyBorder="1"/>
    <xf numFmtId="0" fontId="11" fillId="0" borderId="23" xfId="0" applyFont="1" applyBorder="1"/>
    <xf numFmtId="0" fontId="11" fillId="0" borderId="0" xfId="0" applyFont="1"/>
    <xf numFmtId="0" fontId="13" fillId="0" borderId="24" xfId="0" applyFont="1" applyBorder="1"/>
    <xf numFmtId="0" fontId="11" fillId="0" borderId="24" xfId="0" applyFont="1" applyBorder="1"/>
    <xf numFmtId="0" fontId="11" fillId="0" borderId="24" xfId="0" applyFont="1" applyBorder="1" applyAlignment="1">
      <alignment horizontal="left"/>
    </xf>
    <xf numFmtId="0" fontId="11" fillId="0" borderId="0" xfId="0" applyFont="1" applyAlignment="1">
      <alignment horizontal="left"/>
    </xf>
    <xf numFmtId="0" fontId="12" fillId="0" borderId="23" xfId="0" applyFont="1" applyBorder="1"/>
    <xf numFmtId="0" fontId="14" fillId="0" borderId="0" xfId="0" applyFont="1" applyAlignment="1">
      <alignment horizontal="center"/>
    </xf>
    <xf numFmtId="0" fontId="11" fillId="0" borderId="0" xfId="0" applyFont="1" applyAlignment="1">
      <alignment vertical="center"/>
    </xf>
    <xf numFmtId="0" fontId="11" fillId="0" borderId="28" xfId="0" applyFont="1" applyBorder="1" applyAlignment="1">
      <alignment horizontal="left"/>
    </xf>
    <xf numFmtId="9" fontId="17" fillId="3" borderId="11" xfId="0" applyNumberFormat="1" applyFont="1" applyFill="1" applyBorder="1" applyAlignment="1">
      <alignment wrapText="1"/>
    </xf>
    <xf numFmtId="164" fontId="4" fillId="3" borderId="3" xfId="0" applyNumberFormat="1" applyFont="1" applyFill="1" applyBorder="1" applyAlignment="1">
      <alignment wrapText="1"/>
    </xf>
    <xf numFmtId="164" fontId="4" fillId="3" borderId="4" xfId="0" applyNumberFormat="1" applyFont="1" applyFill="1" applyBorder="1" applyAlignment="1">
      <alignment wrapText="1"/>
    </xf>
    <xf numFmtId="164" fontId="6" fillId="4" borderId="1" xfId="0" applyNumberFormat="1" applyFont="1" applyFill="1" applyBorder="1" applyAlignment="1">
      <alignment wrapText="1"/>
    </xf>
    <xf numFmtId="164" fontId="1" fillId="0" borderId="1" xfId="0" applyNumberFormat="1" applyFont="1" applyBorder="1" applyAlignment="1">
      <alignment wrapText="1"/>
    </xf>
    <xf numFmtId="164" fontId="1" fillId="0" borderId="6" xfId="0" applyNumberFormat="1" applyFont="1" applyBorder="1" applyAlignment="1">
      <alignment wrapText="1"/>
    </xf>
    <xf numFmtId="164" fontId="4" fillId="3" borderId="11" xfId="0" applyNumberFormat="1" applyFont="1" applyFill="1" applyBorder="1" applyAlignment="1">
      <alignment wrapText="1"/>
    </xf>
    <xf numFmtId="164" fontId="4" fillId="3" borderId="12" xfId="0" applyNumberFormat="1" applyFont="1" applyFill="1" applyBorder="1" applyAlignment="1">
      <alignment wrapText="1"/>
    </xf>
    <xf numFmtId="164" fontId="6" fillId="4" borderId="6" xfId="0" applyNumberFormat="1" applyFont="1" applyFill="1" applyBorder="1" applyAlignment="1">
      <alignment wrapText="1"/>
    </xf>
    <xf numFmtId="164" fontId="6" fillId="4" borderId="8" xfId="0" applyNumberFormat="1" applyFont="1" applyFill="1" applyBorder="1" applyAlignment="1">
      <alignment wrapText="1"/>
    </xf>
    <xf numFmtId="164" fontId="6" fillId="4" borderId="9" xfId="0" applyNumberFormat="1" applyFont="1" applyFill="1" applyBorder="1" applyAlignment="1">
      <alignment wrapText="1"/>
    </xf>
    <xf numFmtId="165" fontId="4" fillId="3" borderId="3" xfId="0" applyNumberFormat="1" applyFont="1" applyFill="1" applyBorder="1" applyAlignment="1">
      <alignment wrapText="1"/>
    </xf>
    <xf numFmtId="165" fontId="4" fillId="3" borderId="4" xfId="0" applyNumberFormat="1" applyFont="1" applyFill="1" applyBorder="1" applyAlignment="1">
      <alignment wrapText="1"/>
    </xf>
    <xf numFmtId="165" fontId="6" fillId="4" borderId="1" xfId="0" applyNumberFormat="1" applyFont="1" applyFill="1" applyBorder="1" applyAlignment="1">
      <alignment wrapText="1"/>
    </xf>
    <xf numFmtId="165" fontId="1" fillId="0" borderId="1" xfId="0" applyNumberFormat="1" applyFont="1" applyBorder="1" applyAlignment="1">
      <alignment wrapText="1"/>
    </xf>
    <xf numFmtId="165" fontId="1" fillId="0" borderId="6" xfId="0" applyNumberFormat="1" applyFont="1" applyBorder="1" applyAlignment="1">
      <alignment wrapText="1"/>
    </xf>
    <xf numFmtId="165" fontId="4" fillId="3" borderId="11" xfId="0" applyNumberFormat="1" applyFont="1" applyFill="1" applyBorder="1" applyAlignment="1">
      <alignment wrapText="1"/>
    </xf>
    <xf numFmtId="165" fontId="4" fillId="3" borderId="12" xfId="0" applyNumberFormat="1" applyFont="1" applyFill="1" applyBorder="1" applyAlignment="1">
      <alignment wrapText="1"/>
    </xf>
    <xf numFmtId="165" fontId="6" fillId="4" borderId="6" xfId="0" applyNumberFormat="1" applyFont="1" applyFill="1" applyBorder="1" applyAlignment="1">
      <alignment wrapText="1"/>
    </xf>
    <xf numFmtId="165" fontId="6" fillId="4" borderId="8" xfId="0" applyNumberFormat="1" applyFont="1" applyFill="1" applyBorder="1" applyAlignment="1">
      <alignment wrapText="1"/>
    </xf>
    <xf numFmtId="165" fontId="6" fillId="4" borderId="9" xfId="0" applyNumberFormat="1" applyFont="1" applyFill="1" applyBorder="1" applyAlignment="1">
      <alignment wrapText="1"/>
    </xf>
    <xf numFmtId="164" fontId="6" fillId="3" borderId="3" xfId="0" applyNumberFormat="1" applyFont="1" applyFill="1" applyBorder="1" applyAlignment="1">
      <alignment wrapText="1"/>
    </xf>
    <xf numFmtId="164" fontId="6" fillId="3" borderId="4" xfId="0" applyNumberFormat="1" applyFont="1" applyFill="1" applyBorder="1" applyAlignment="1">
      <alignment wrapText="1"/>
    </xf>
    <xf numFmtId="164" fontId="6" fillId="4" borderId="15" xfId="0" applyNumberFormat="1" applyFont="1" applyFill="1" applyBorder="1" applyAlignment="1">
      <alignment wrapText="1"/>
    </xf>
    <xf numFmtId="164" fontId="6" fillId="4" borderId="21" xfId="0" applyNumberFormat="1" applyFont="1" applyFill="1" applyBorder="1" applyAlignment="1">
      <alignment wrapText="1"/>
    </xf>
    <xf numFmtId="164" fontId="6" fillId="3" borderId="11" xfId="0" applyNumberFormat="1" applyFont="1" applyFill="1" applyBorder="1" applyAlignment="1">
      <alignment wrapText="1"/>
    </xf>
    <xf numFmtId="164" fontId="6" fillId="3" borderId="12" xfId="0" applyNumberFormat="1" applyFont="1" applyFill="1" applyBorder="1" applyAlignment="1">
      <alignment wrapText="1"/>
    </xf>
    <xf numFmtId="165" fontId="6" fillId="3" borderId="3" xfId="0" applyNumberFormat="1" applyFont="1" applyFill="1" applyBorder="1" applyAlignment="1">
      <alignment wrapText="1"/>
    </xf>
    <xf numFmtId="165" fontId="6" fillId="3" borderId="4" xfId="0" applyNumberFormat="1" applyFont="1" applyFill="1" applyBorder="1" applyAlignment="1">
      <alignment wrapText="1"/>
    </xf>
    <xf numFmtId="165" fontId="6" fillId="4" borderId="15" xfId="0" applyNumberFormat="1" applyFont="1" applyFill="1" applyBorder="1" applyAlignment="1">
      <alignment wrapText="1"/>
    </xf>
    <xf numFmtId="165" fontId="6" fillId="4" borderId="21" xfId="0" applyNumberFormat="1" applyFont="1" applyFill="1" applyBorder="1" applyAlignment="1">
      <alignment wrapText="1"/>
    </xf>
    <xf numFmtId="165" fontId="6" fillId="3" borderId="11" xfId="0" applyNumberFormat="1" applyFont="1" applyFill="1" applyBorder="1" applyAlignment="1">
      <alignment wrapText="1"/>
    </xf>
    <xf numFmtId="165" fontId="6" fillId="3" borderId="12" xfId="0" applyNumberFormat="1" applyFont="1" applyFill="1" applyBorder="1" applyAlignment="1">
      <alignment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1" fillId="0" borderId="24" xfId="0" applyFont="1" applyBorder="1" applyAlignment="1">
      <alignment horizontal="left" wrapText="1"/>
    </xf>
    <xf numFmtId="0" fontId="11" fillId="0" borderId="22" xfId="0" applyFont="1" applyBorder="1" applyAlignment="1">
      <alignment horizontal="left" wrapText="1"/>
    </xf>
    <xf numFmtId="0" fontId="11" fillId="0" borderId="24" xfId="0" applyFont="1" applyBorder="1" applyAlignment="1">
      <alignment horizontal="left"/>
    </xf>
    <xf numFmtId="0" fontId="11" fillId="0" borderId="22" xfId="0" applyFont="1" applyBorder="1" applyAlignment="1">
      <alignment horizontal="left"/>
    </xf>
    <xf numFmtId="0" fontId="11" fillId="0" borderId="26" xfId="0" applyFont="1" applyBorder="1" applyAlignment="1">
      <alignment horizontal="left"/>
    </xf>
    <xf numFmtId="0" fontId="11" fillId="0" borderId="27" xfId="0" applyFont="1" applyBorder="1" applyAlignment="1">
      <alignment horizontal="left"/>
    </xf>
    <xf numFmtId="0" fontId="9" fillId="0" borderId="0" xfId="0" applyFont="1" applyAlignment="1">
      <alignment horizontal="left" vertical="center"/>
    </xf>
    <xf numFmtId="0" fontId="11" fillId="0" borderId="0" xfId="0" applyFont="1" applyAlignment="1">
      <alignment horizontal="left"/>
    </xf>
    <xf numFmtId="0" fontId="0" fillId="0" borderId="0" xfId="0" applyAlignment="1">
      <alignment horizontal="left"/>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5" fillId="0" borderId="0" xfId="0" applyFont="1" applyAlignment="1">
      <alignment horizontal="center"/>
    </xf>
    <xf numFmtId="0" fontId="0" fillId="0" borderId="0" xfId="0" applyAlignment="1">
      <alignment horizontal="center"/>
    </xf>
    <xf numFmtId="0" fontId="12" fillId="0" borderId="0" xfId="0" applyFont="1" applyAlignment="1">
      <alignment horizontal="left"/>
    </xf>
    <xf numFmtId="0" fontId="0" fillId="0" borderId="26" xfId="0" applyBorder="1" applyAlignment="1">
      <alignment horizontal="left"/>
    </xf>
  </cellXfs>
  <cellStyles count="2">
    <cellStyle name="Link" xfId="1" builtinId="8"/>
    <cellStyle name="Standard" xfId="0" builtinId="0"/>
  </cellStyles>
  <dxfs count="6">
    <dxf>
      <fill>
        <patternFill>
          <bgColor theme="9"/>
        </patternFill>
      </fill>
    </dxf>
    <dxf>
      <fill>
        <patternFill>
          <bgColor theme="9" tint="0.79998168889431442"/>
        </patternFill>
      </fill>
    </dxf>
    <dxf>
      <fill>
        <patternFill>
          <bgColor rgb="FFFFCDCD"/>
        </patternFill>
      </fill>
    </dxf>
    <dxf>
      <fill>
        <patternFill>
          <bgColor theme="9"/>
        </patternFill>
      </fill>
    </dxf>
    <dxf>
      <fill>
        <patternFill>
          <bgColor theme="9" tint="0.79998168889431442"/>
        </patternFill>
      </fill>
    </dxf>
    <dxf>
      <fill>
        <patternFill>
          <bgColor rgb="FFFFCDCD"/>
        </patternFill>
      </fill>
    </dxf>
  </dxfs>
  <tableStyles count="0" defaultTableStyle="TableStyleMedium2" defaultPivotStyle="PivotStyleLight16"/>
  <colors>
    <mruColors>
      <color rgb="FFFFCDCD"/>
      <color rgb="FFA7E39D"/>
      <color rgb="FF005283"/>
      <color rgb="FFBD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Liquiditätsplanung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Auszahlungen</c:v>
          </c:tx>
          <c:spPr>
            <a:solidFill>
              <a:schemeClr val="accent1"/>
            </a:solidFill>
            <a:ln>
              <a:noFill/>
            </a:ln>
            <a:effectLst/>
          </c:spPr>
          <c:invertIfNegative val="0"/>
          <c:cat>
            <c:strRef>
              <c:f>'Bsp. IT - Liquiditätsplanung'!$B$2:$M$2</c:f>
              <c:strCache>
                <c:ptCount val="12"/>
                <c:pt idx="0">
                  <c:v>Monat 1</c:v>
                </c:pt>
                <c:pt idx="1">
                  <c:v>Monat 2</c:v>
                </c:pt>
                <c:pt idx="2">
                  <c:v>Monat 3</c:v>
                </c:pt>
                <c:pt idx="3">
                  <c:v>Monat 4</c:v>
                </c:pt>
                <c:pt idx="4">
                  <c:v>Monat 5</c:v>
                </c:pt>
                <c:pt idx="5">
                  <c:v>Monat 6</c:v>
                </c:pt>
                <c:pt idx="6">
                  <c:v>Monat 7</c:v>
                </c:pt>
                <c:pt idx="7">
                  <c:v>Monat 8</c:v>
                </c:pt>
                <c:pt idx="8">
                  <c:v>Monat 9</c:v>
                </c:pt>
                <c:pt idx="9">
                  <c:v>Monat 10</c:v>
                </c:pt>
                <c:pt idx="10">
                  <c:v>Monat 11</c:v>
                </c:pt>
                <c:pt idx="11">
                  <c:v>Monat 12</c:v>
                </c:pt>
              </c:strCache>
            </c:strRef>
          </c:cat>
          <c:val>
            <c:numRef>
              <c:f>'Bsp. IT - Liquiditätsplanung'!$B$6:$M$6</c:f>
              <c:numCache>
                <c:formatCode>#,##0\ "€"</c:formatCode>
                <c:ptCount val="12"/>
                <c:pt idx="0">
                  <c:v>32500</c:v>
                </c:pt>
                <c:pt idx="1">
                  <c:v>12500</c:v>
                </c:pt>
                <c:pt idx="2">
                  <c:v>16500</c:v>
                </c:pt>
                <c:pt idx="3">
                  <c:v>11000</c:v>
                </c:pt>
                <c:pt idx="4">
                  <c:v>11000</c:v>
                </c:pt>
                <c:pt idx="5">
                  <c:v>17000</c:v>
                </c:pt>
                <c:pt idx="6">
                  <c:v>11000</c:v>
                </c:pt>
                <c:pt idx="7">
                  <c:v>11000</c:v>
                </c:pt>
                <c:pt idx="8">
                  <c:v>17000</c:v>
                </c:pt>
                <c:pt idx="9">
                  <c:v>11000</c:v>
                </c:pt>
                <c:pt idx="10">
                  <c:v>11000</c:v>
                </c:pt>
                <c:pt idx="11">
                  <c:v>17000</c:v>
                </c:pt>
              </c:numCache>
            </c:numRef>
          </c:val>
          <c:extLst>
            <c:ext xmlns:c16="http://schemas.microsoft.com/office/drawing/2014/chart" uri="{C3380CC4-5D6E-409C-BE32-E72D297353CC}">
              <c16:uniqueId val="{00000000-2F06-438A-A18B-2C322C59DF28}"/>
            </c:ext>
          </c:extLst>
        </c:ser>
        <c:dLbls>
          <c:showLegendKey val="0"/>
          <c:showVal val="0"/>
          <c:showCatName val="0"/>
          <c:showSerName val="0"/>
          <c:showPercent val="0"/>
          <c:showBubbleSize val="0"/>
        </c:dLbls>
        <c:gapWidth val="219"/>
        <c:overlap val="-27"/>
        <c:axId val="1415889168"/>
        <c:axId val="1415890128"/>
      </c:barChart>
      <c:lineChart>
        <c:grouping val="standard"/>
        <c:varyColors val="0"/>
        <c:ser>
          <c:idx val="1"/>
          <c:order val="1"/>
          <c:tx>
            <c:v>Liquide Mittel</c:v>
          </c:tx>
          <c:spPr>
            <a:ln w="28575" cap="rnd">
              <a:solidFill>
                <a:schemeClr val="accent2"/>
              </a:solidFill>
              <a:round/>
            </a:ln>
            <a:effectLst/>
          </c:spPr>
          <c:marker>
            <c:symbol val="none"/>
          </c:marker>
          <c:val>
            <c:numRef>
              <c:f>'Bsp. IT - Liquiditätsplanung'!$B$22:$M$22</c:f>
              <c:numCache>
                <c:formatCode>#,##0\ "€"</c:formatCode>
                <c:ptCount val="12"/>
                <c:pt idx="0">
                  <c:v>17500</c:v>
                </c:pt>
                <c:pt idx="1">
                  <c:v>12000</c:v>
                </c:pt>
                <c:pt idx="2">
                  <c:v>4500</c:v>
                </c:pt>
                <c:pt idx="3">
                  <c:v>5500</c:v>
                </c:pt>
                <c:pt idx="4">
                  <c:v>9500</c:v>
                </c:pt>
                <c:pt idx="5">
                  <c:v>7500</c:v>
                </c:pt>
                <c:pt idx="6">
                  <c:v>11500</c:v>
                </c:pt>
                <c:pt idx="7">
                  <c:v>15500</c:v>
                </c:pt>
                <c:pt idx="8">
                  <c:v>13500</c:v>
                </c:pt>
                <c:pt idx="9">
                  <c:v>17500</c:v>
                </c:pt>
                <c:pt idx="10">
                  <c:v>21500</c:v>
                </c:pt>
                <c:pt idx="11">
                  <c:v>19500</c:v>
                </c:pt>
              </c:numCache>
            </c:numRef>
          </c:val>
          <c:smooth val="0"/>
          <c:extLst>
            <c:ext xmlns:c16="http://schemas.microsoft.com/office/drawing/2014/chart" uri="{C3380CC4-5D6E-409C-BE32-E72D297353CC}">
              <c16:uniqueId val="{00000001-2F06-438A-A18B-2C322C59DF28}"/>
            </c:ext>
          </c:extLst>
        </c:ser>
        <c:dLbls>
          <c:showLegendKey val="0"/>
          <c:showVal val="0"/>
          <c:showCatName val="0"/>
          <c:showSerName val="0"/>
          <c:showPercent val="0"/>
          <c:showBubbleSize val="0"/>
        </c:dLbls>
        <c:marker val="1"/>
        <c:smooth val="0"/>
        <c:axId val="1415889168"/>
        <c:axId val="1415890128"/>
      </c:lineChart>
      <c:catAx>
        <c:axId val="141588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1415890128"/>
        <c:crosses val="autoZero"/>
        <c:auto val="1"/>
        <c:lblAlgn val="ctr"/>
        <c:lblOffset val="100"/>
        <c:noMultiLvlLbl val="0"/>
      </c:catAx>
      <c:valAx>
        <c:axId val="1415890128"/>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88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Liquiditätsplanung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Auszahlungen</c:v>
          </c:tx>
          <c:spPr>
            <a:solidFill>
              <a:schemeClr val="accent1"/>
            </a:solidFill>
            <a:ln>
              <a:noFill/>
            </a:ln>
            <a:effectLst/>
          </c:spPr>
          <c:invertIfNegative val="0"/>
          <c:cat>
            <c:strRef>
              <c:f>'Bsp. IT - Liquiditätsplanung'!$B$2:$M$2</c:f>
              <c:strCache>
                <c:ptCount val="12"/>
                <c:pt idx="0">
                  <c:v>Monat 1</c:v>
                </c:pt>
                <c:pt idx="1">
                  <c:v>Monat 2</c:v>
                </c:pt>
                <c:pt idx="2">
                  <c:v>Monat 3</c:v>
                </c:pt>
                <c:pt idx="3">
                  <c:v>Monat 4</c:v>
                </c:pt>
                <c:pt idx="4">
                  <c:v>Monat 5</c:v>
                </c:pt>
                <c:pt idx="5">
                  <c:v>Monat 6</c:v>
                </c:pt>
                <c:pt idx="6">
                  <c:v>Monat 7</c:v>
                </c:pt>
                <c:pt idx="7">
                  <c:v>Monat 8</c:v>
                </c:pt>
                <c:pt idx="8">
                  <c:v>Monat 9</c:v>
                </c:pt>
                <c:pt idx="9">
                  <c:v>Monat 10</c:v>
                </c:pt>
                <c:pt idx="10">
                  <c:v>Monat 11</c:v>
                </c:pt>
                <c:pt idx="11">
                  <c:v>Monat 12</c:v>
                </c:pt>
              </c:strCache>
            </c:strRef>
          </c:cat>
          <c:val>
            <c:numRef>
              <c:f>Liquiditätsplanung!$B$6:$M$6</c:f>
              <c:numCache>
                <c:formatCode>#,##0.00\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E3D-4F60-B354-D2296E880845}"/>
            </c:ext>
          </c:extLst>
        </c:ser>
        <c:dLbls>
          <c:showLegendKey val="0"/>
          <c:showVal val="0"/>
          <c:showCatName val="0"/>
          <c:showSerName val="0"/>
          <c:showPercent val="0"/>
          <c:showBubbleSize val="0"/>
        </c:dLbls>
        <c:gapWidth val="219"/>
        <c:overlap val="-27"/>
        <c:axId val="1415889168"/>
        <c:axId val="1415890128"/>
      </c:barChart>
      <c:lineChart>
        <c:grouping val="standard"/>
        <c:varyColors val="0"/>
        <c:ser>
          <c:idx val="1"/>
          <c:order val="1"/>
          <c:tx>
            <c:v>Liquide Mittel</c:v>
          </c:tx>
          <c:spPr>
            <a:ln w="28575" cap="rnd">
              <a:solidFill>
                <a:schemeClr val="accent2"/>
              </a:solidFill>
              <a:round/>
            </a:ln>
            <a:effectLst/>
          </c:spPr>
          <c:marker>
            <c:symbol val="none"/>
          </c:marker>
          <c:val>
            <c:numRef>
              <c:f>Liquiditätsplanung!$B$22:$M$22</c:f>
              <c:numCache>
                <c:formatCode>#,##0.00\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E3D-4F60-B354-D2296E880845}"/>
            </c:ext>
          </c:extLst>
        </c:ser>
        <c:dLbls>
          <c:showLegendKey val="0"/>
          <c:showVal val="0"/>
          <c:showCatName val="0"/>
          <c:showSerName val="0"/>
          <c:showPercent val="0"/>
          <c:showBubbleSize val="0"/>
        </c:dLbls>
        <c:marker val="1"/>
        <c:smooth val="0"/>
        <c:axId val="1415889168"/>
        <c:axId val="1415890128"/>
      </c:lineChart>
      <c:catAx>
        <c:axId val="141588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1415890128"/>
        <c:crosses val="autoZero"/>
        <c:auto val="1"/>
        <c:lblAlgn val="ctr"/>
        <c:lblOffset val="100"/>
        <c:noMultiLvlLbl val="0"/>
      </c:catAx>
      <c:valAx>
        <c:axId val="1415890128"/>
        <c:scaling>
          <c:orientation val="minMax"/>
        </c:scaling>
        <c:delete val="0"/>
        <c:axPos val="l"/>
        <c:majorGridlines>
          <c:spPr>
            <a:ln w="9525" cap="flat" cmpd="sng" algn="ctr">
              <a:solidFill>
                <a:schemeClr val="tx1">
                  <a:lumMod val="15000"/>
                  <a:lumOff val="85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88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209549</xdr:colOff>
      <xdr:row>25</xdr:row>
      <xdr:rowOff>90486</xdr:rowOff>
    </xdr:from>
    <xdr:to>
      <xdr:col>12</xdr:col>
      <xdr:colOff>581024</xdr:colOff>
      <xdr:row>42</xdr:row>
      <xdr:rowOff>114299</xdr:rowOff>
    </xdr:to>
    <xdr:graphicFrame macro="">
      <xdr:nvGraphicFramePr>
        <xdr:cNvPr id="3" name="Diagramm 2">
          <a:extLst>
            <a:ext uri="{FF2B5EF4-FFF2-40B4-BE49-F238E27FC236}">
              <a16:creationId xmlns:a16="http://schemas.microsoft.com/office/drawing/2014/main" id="{4AE1EE08-6852-315D-603C-18183B2198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60960</xdr:colOff>
      <xdr:row>26</xdr:row>
      <xdr:rowOff>99060</xdr:rowOff>
    </xdr:from>
    <xdr:to>
      <xdr:col>11</xdr:col>
      <xdr:colOff>424815</xdr:colOff>
      <xdr:row>43</xdr:row>
      <xdr:rowOff>128588</xdr:rowOff>
    </xdr:to>
    <xdr:graphicFrame macro="">
      <xdr:nvGraphicFramePr>
        <xdr:cNvPr id="2" name="Diagramm 1">
          <a:extLst>
            <a:ext uri="{FF2B5EF4-FFF2-40B4-BE49-F238E27FC236}">
              <a16:creationId xmlns:a16="http://schemas.microsoft.com/office/drawing/2014/main" id="{DE140D49-9A1D-4FD9-AE2B-E5FFB38F57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29490-FC74-4474-9CCD-6E8B0A9162B3}">
  <dimension ref="A1:Q29"/>
  <sheetViews>
    <sheetView tabSelected="1" workbookViewId="0">
      <selection activeCell="E1" sqref="E1"/>
    </sheetView>
  </sheetViews>
  <sheetFormatPr baseColWidth="10" defaultRowHeight="15" x14ac:dyDescent="0.25"/>
  <cols>
    <col min="1" max="1" width="51" customWidth="1"/>
    <col min="2" max="2" width="17" customWidth="1"/>
    <col min="3" max="3" width="19.5703125" customWidth="1"/>
    <col min="4" max="4" width="19" customWidth="1"/>
    <col min="5" max="5" width="99.85546875" customWidth="1"/>
    <col min="6" max="6" width="31.42578125" customWidth="1"/>
    <col min="13" max="13" width="47.140625" customWidth="1"/>
  </cols>
  <sheetData>
    <row r="1" spans="1:17" ht="36.75" customHeight="1" x14ac:dyDescent="0.25">
      <c r="A1" s="62" t="s">
        <v>49</v>
      </c>
      <c r="B1" s="63"/>
      <c r="C1" s="63"/>
      <c r="D1" s="64"/>
      <c r="E1" s="26" t="s">
        <v>71</v>
      </c>
      <c r="F1" s="7"/>
    </row>
    <row r="2" spans="1:17" ht="24.75" customHeight="1" thickBot="1" x14ac:dyDescent="0.3">
      <c r="A2" s="9" t="s">
        <v>3</v>
      </c>
      <c r="B2" s="8">
        <v>1</v>
      </c>
      <c r="C2" s="8">
        <v>2</v>
      </c>
      <c r="D2" s="14">
        <v>3</v>
      </c>
      <c r="E2" s="16" t="s">
        <v>81</v>
      </c>
    </row>
    <row r="3" spans="1:17" ht="15.75" customHeight="1" x14ac:dyDescent="0.25">
      <c r="A3" s="11" t="s">
        <v>4</v>
      </c>
      <c r="B3" s="56">
        <f>B4</f>
        <v>148000</v>
      </c>
      <c r="C3" s="56">
        <f t="shared" ref="C3:D3" si="0">C4</f>
        <v>180000</v>
      </c>
      <c r="D3" s="57">
        <f t="shared" si="0"/>
        <v>180000</v>
      </c>
      <c r="E3" s="65" t="s">
        <v>59</v>
      </c>
      <c r="J3" s="15"/>
    </row>
    <row r="4" spans="1:17" ht="15.75" thickBot="1" x14ac:dyDescent="0.3">
      <c r="A4" s="12" t="s">
        <v>33</v>
      </c>
      <c r="B4" s="58">
        <v>148000</v>
      </c>
      <c r="C4" s="58">
        <v>180000</v>
      </c>
      <c r="D4" s="59">
        <f>15000*12</f>
        <v>180000</v>
      </c>
      <c r="E4" s="66"/>
    </row>
    <row r="5" spans="1:17" x14ac:dyDescent="0.25">
      <c r="A5" s="11" t="s">
        <v>32</v>
      </c>
      <c r="B5" s="56">
        <f>SUM(B6:B22)</f>
        <v>131500</v>
      </c>
      <c r="C5" s="56">
        <f>SUM(C6:C22)</f>
        <v>131500</v>
      </c>
      <c r="D5" s="57">
        <f>SUM(D6:D22)</f>
        <v>131500</v>
      </c>
      <c r="E5" s="17"/>
    </row>
    <row r="6" spans="1:17" x14ac:dyDescent="0.25">
      <c r="A6" s="10" t="s">
        <v>48</v>
      </c>
      <c r="B6" s="58"/>
      <c r="C6" s="58"/>
      <c r="D6" s="59"/>
      <c r="E6" s="18"/>
    </row>
    <row r="7" spans="1:17" x14ac:dyDescent="0.25">
      <c r="A7" s="3" t="s">
        <v>34</v>
      </c>
      <c r="B7" s="58">
        <f>8000*12</f>
        <v>96000</v>
      </c>
      <c r="C7" s="58">
        <f t="shared" ref="C7:D7" si="1">8000*12</f>
        <v>96000</v>
      </c>
      <c r="D7" s="59">
        <f t="shared" si="1"/>
        <v>96000</v>
      </c>
      <c r="E7" s="19" t="s">
        <v>60</v>
      </c>
    </row>
    <row r="8" spans="1:17" x14ac:dyDescent="0.25">
      <c r="A8" s="3" t="s">
        <v>58</v>
      </c>
      <c r="B8" s="58">
        <v>7000</v>
      </c>
      <c r="C8" s="58">
        <v>7000</v>
      </c>
      <c r="D8" s="59">
        <v>7000</v>
      </c>
      <c r="E8" s="19" t="s">
        <v>61</v>
      </c>
      <c r="N8" s="7"/>
      <c r="O8" s="7"/>
      <c r="P8" s="7"/>
      <c r="Q8" s="7"/>
    </row>
    <row r="9" spans="1:17" x14ac:dyDescent="0.25">
      <c r="A9" s="3" t="s">
        <v>35</v>
      </c>
      <c r="B9" s="58">
        <f>1000*12</f>
        <v>12000</v>
      </c>
      <c r="C9" s="58">
        <f t="shared" ref="C9:D9" si="2">1000*12</f>
        <v>12000</v>
      </c>
      <c r="D9" s="59">
        <f t="shared" si="2"/>
        <v>12000</v>
      </c>
      <c r="E9" s="20" t="s">
        <v>62</v>
      </c>
    </row>
    <row r="10" spans="1:17" x14ac:dyDescent="0.25">
      <c r="A10" s="3" t="s">
        <v>36</v>
      </c>
      <c r="B10" s="58">
        <f>200*12</f>
        <v>2400</v>
      </c>
      <c r="C10" s="58">
        <f t="shared" ref="C10:D10" si="3">200*12</f>
        <v>2400</v>
      </c>
      <c r="D10" s="59">
        <f t="shared" si="3"/>
        <v>2400</v>
      </c>
      <c r="E10" s="19" t="s">
        <v>63</v>
      </c>
    </row>
    <row r="11" spans="1:17" x14ac:dyDescent="0.25">
      <c r="A11" s="3" t="s">
        <v>37</v>
      </c>
      <c r="B11" s="58">
        <v>1200</v>
      </c>
      <c r="C11" s="58">
        <v>1200</v>
      </c>
      <c r="D11" s="59">
        <v>1200</v>
      </c>
      <c r="E11" s="19" t="s">
        <v>64</v>
      </c>
    </row>
    <row r="12" spans="1:17" x14ac:dyDescent="0.25">
      <c r="A12" s="3" t="s">
        <v>38</v>
      </c>
      <c r="B12" s="58"/>
      <c r="C12" s="58"/>
      <c r="D12" s="59"/>
      <c r="E12" s="17"/>
    </row>
    <row r="13" spans="1:17" x14ac:dyDescent="0.25">
      <c r="A13" s="3" t="s">
        <v>39</v>
      </c>
      <c r="B13" s="58">
        <v>4500</v>
      </c>
      <c r="C13" s="58">
        <v>4500</v>
      </c>
      <c r="D13" s="59">
        <v>4500</v>
      </c>
      <c r="E13" s="22" t="s">
        <v>66</v>
      </c>
    </row>
    <row r="14" spans="1:17" x14ac:dyDescent="0.25">
      <c r="A14" s="3" t="s">
        <v>54</v>
      </c>
      <c r="B14" s="58">
        <v>600</v>
      </c>
      <c r="C14" s="58">
        <v>600</v>
      </c>
      <c r="D14" s="59">
        <v>600</v>
      </c>
      <c r="E14" s="22" t="s">
        <v>65</v>
      </c>
    </row>
    <row r="15" spans="1:17" x14ac:dyDescent="0.25">
      <c r="A15" s="3" t="s">
        <v>57</v>
      </c>
      <c r="B15" s="58">
        <f>500*12</f>
        <v>6000</v>
      </c>
      <c r="C15" s="58">
        <f t="shared" ref="C15:D15" si="4">500*12</f>
        <v>6000</v>
      </c>
      <c r="D15" s="59">
        <f t="shared" si="4"/>
        <v>6000</v>
      </c>
      <c r="E15" s="22" t="s">
        <v>67</v>
      </c>
    </row>
    <row r="16" spans="1:17" x14ac:dyDescent="0.25">
      <c r="A16" s="3" t="s">
        <v>40</v>
      </c>
      <c r="B16" s="58"/>
      <c r="C16" s="58"/>
      <c r="D16" s="59"/>
      <c r="E16" s="21"/>
    </row>
    <row r="17" spans="1:17" x14ac:dyDescent="0.25">
      <c r="A17" s="3" t="s">
        <v>41</v>
      </c>
      <c r="B17" s="58"/>
      <c r="C17" s="58"/>
      <c r="D17" s="59"/>
      <c r="E17" s="17"/>
    </row>
    <row r="18" spans="1:17" x14ac:dyDescent="0.25">
      <c r="A18" s="3" t="s">
        <v>42</v>
      </c>
      <c r="B18" s="58">
        <v>500</v>
      </c>
      <c r="C18" s="58">
        <v>500</v>
      </c>
      <c r="D18" s="59">
        <v>500</v>
      </c>
      <c r="E18" s="67" t="s">
        <v>68</v>
      </c>
      <c r="N18" s="7"/>
      <c r="O18" s="7"/>
      <c r="P18" s="7"/>
      <c r="Q18" s="7"/>
    </row>
    <row r="19" spans="1:17" x14ac:dyDescent="0.25">
      <c r="A19" s="3" t="s">
        <v>55</v>
      </c>
      <c r="B19" s="58">
        <v>100</v>
      </c>
      <c r="C19" s="58">
        <v>100</v>
      </c>
      <c r="D19" s="59">
        <v>100</v>
      </c>
      <c r="E19" s="68"/>
      <c r="N19" s="7"/>
      <c r="O19" s="7"/>
      <c r="P19" s="7"/>
      <c r="Q19" s="7"/>
    </row>
    <row r="20" spans="1:17" x14ac:dyDescent="0.25">
      <c r="A20" s="3" t="s">
        <v>43</v>
      </c>
      <c r="B20" s="58"/>
      <c r="C20" s="58"/>
      <c r="D20" s="59"/>
      <c r="E20" s="24"/>
      <c r="N20" s="7"/>
      <c r="O20" s="7"/>
      <c r="P20" s="7"/>
      <c r="Q20" s="7"/>
    </row>
    <row r="21" spans="1:17" x14ac:dyDescent="0.25">
      <c r="A21" s="3" t="s">
        <v>56</v>
      </c>
      <c r="B21" s="58">
        <v>1200</v>
      </c>
      <c r="C21" s="58">
        <v>1200</v>
      </c>
      <c r="D21" s="59">
        <v>1200</v>
      </c>
      <c r="E21" s="23" t="s">
        <v>69</v>
      </c>
      <c r="N21" s="7"/>
      <c r="O21" s="7"/>
      <c r="P21" s="7"/>
      <c r="Q21" s="7"/>
    </row>
    <row r="22" spans="1:17" ht="15.75" thickBot="1" x14ac:dyDescent="0.3">
      <c r="A22" s="3" t="s">
        <v>44</v>
      </c>
      <c r="B22" s="58"/>
      <c r="C22" s="58"/>
      <c r="D22" s="59"/>
      <c r="E22" s="23"/>
      <c r="N22" s="7"/>
      <c r="O22" s="7"/>
      <c r="P22" s="7"/>
      <c r="Q22" s="7"/>
    </row>
    <row r="23" spans="1:17" ht="15.75" thickBot="1" x14ac:dyDescent="0.3">
      <c r="A23" s="1" t="s">
        <v>45</v>
      </c>
      <c r="B23" s="60">
        <f>B3-B5</f>
        <v>16500</v>
      </c>
      <c r="C23" s="60">
        <f>C3-C5</f>
        <v>48500</v>
      </c>
      <c r="D23" s="61">
        <f>D3-D5</f>
        <v>48500</v>
      </c>
      <c r="E23" s="24"/>
      <c r="N23" s="7"/>
      <c r="O23" s="7"/>
      <c r="P23" s="7"/>
      <c r="Q23" s="7"/>
    </row>
    <row r="24" spans="1:17" x14ac:dyDescent="0.25">
      <c r="A24" s="2" t="s">
        <v>46</v>
      </c>
      <c r="B24" s="58">
        <v>1000</v>
      </c>
      <c r="C24" s="58">
        <v>480</v>
      </c>
      <c r="D24" s="59">
        <v>30</v>
      </c>
      <c r="E24" s="23" t="s">
        <v>85</v>
      </c>
    </row>
    <row r="25" spans="1:17" ht="15.75" thickBot="1" x14ac:dyDescent="0.3">
      <c r="A25" s="12" t="s">
        <v>47</v>
      </c>
      <c r="B25" s="58">
        <v>22000</v>
      </c>
      <c r="C25" s="58">
        <f>6000*4</f>
        <v>24000</v>
      </c>
      <c r="D25" s="59">
        <f>6000*4</f>
        <v>24000</v>
      </c>
      <c r="E25" s="23" t="s">
        <v>70</v>
      </c>
    </row>
    <row r="26" spans="1:17" ht="15.75" thickBot="1" x14ac:dyDescent="0.3">
      <c r="A26" s="1" t="s">
        <v>5</v>
      </c>
      <c r="B26" s="60">
        <f>B23-B24-B25</f>
        <v>-6500</v>
      </c>
      <c r="C26" s="60">
        <f>C23-C24-C25</f>
        <v>24020</v>
      </c>
      <c r="D26" s="61">
        <f>D23-D24-D25</f>
        <v>24470</v>
      </c>
      <c r="E26" s="25" t="s">
        <v>84</v>
      </c>
    </row>
    <row r="27" spans="1:17" ht="15.75" thickBot="1" x14ac:dyDescent="0.3">
      <c r="A27" s="1" t="s">
        <v>88</v>
      </c>
      <c r="B27" s="29">
        <f>B26/B3</f>
        <v>-4.3918918918918921E-2</v>
      </c>
      <c r="C27" s="29">
        <f>C26/C3</f>
        <v>0.13344444444444445</v>
      </c>
      <c r="D27" s="29">
        <f>D26/D3</f>
        <v>0.13594444444444445</v>
      </c>
      <c r="E27" s="28" t="s">
        <v>89</v>
      </c>
    </row>
    <row r="28" spans="1:17" ht="13.5" customHeight="1" x14ac:dyDescent="0.25">
      <c r="A28" s="13"/>
      <c r="G28" s="7"/>
      <c r="H28" s="7"/>
      <c r="I28" s="7"/>
      <c r="J28" s="7"/>
      <c r="K28" s="7"/>
      <c r="L28" s="7"/>
      <c r="M28" s="7"/>
    </row>
    <row r="29" spans="1:17" x14ac:dyDescent="0.25">
      <c r="A29" s="27" t="s">
        <v>83</v>
      </c>
    </row>
  </sheetData>
  <mergeCells count="3">
    <mergeCell ref="A1:D1"/>
    <mergeCell ref="E3:E4"/>
    <mergeCell ref="E18:E19"/>
  </mergeCells>
  <conditionalFormatting sqref="B27:D27">
    <cfRule type="cellIs" dxfId="5" priority="1" operator="lessThan">
      <formula>0.05</formula>
    </cfRule>
    <cfRule type="cellIs" dxfId="4" priority="2" operator="between">
      <formula>0.05</formula>
      <formula>0.0999</formula>
    </cfRule>
    <cfRule type="cellIs" dxfId="3" priority="4" operator="greaterThan">
      <formula>0.1</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AFF52-4A68-4A2D-8F2F-3A8D342C54ED}">
  <dimension ref="A1:S29"/>
  <sheetViews>
    <sheetView workbookViewId="0">
      <selection activeCell="B3" sqref="B3:M22"/>
    </sheetView>
  </sheetViews>
  <sheetFormatPr baseColWidth="10" defaultRowHeight="15" x14ac:dyDescent="0.25"/>
  <cols>
    <col min="1" max="1" width="40" customWidth="1"/>
    <col min="2" max="13" width="14.42578125" bestFit="1" customWidth="1"/>
    <col min="19" max="19" width="74.42578125" customWidth="1"/>
  </cols>
  <sheetData>
    <row r="1" spans="1:19" ht="36.75" customHeight="1" x14ac:dyDescent="0.25">
      <c r="A1" s="74" t="s">
        <v>0</v>
      </c>
      <c r="B1" s="75"/>
      <c r="C1" s="75"/>
      <c r="D1" s="75"/>
      <c r="E1" s="75"/>
      <c r="F1" s="75"/>
      <c r="G1" s="75"/>
      <c r="H1" s="75"/>
      <c r="I1" s="75"/>
      <c r="J1" s="75"/>
      <c r="K1" s="75"/>
      <c r="L1" s="75"/>
      <c r="M1" s="76"/>
      <c r="N1" s="77" t="s">
        <v>72</v>
      </c>
      <c r="O1" s="78"/>
      <c r="P1" s="78"/>
      <c r="Q1" s="78"/>
      <c r="R1" s="78"/>
      <c r="S1" s="78"/>
    </row>
    <row r="2" spans="1:19" ht="24.75" customHeight="1" thickBot="1" x14ac:dyDescent="0.3">
      <c r="A2" s="9" t="s">
        <v>1</v>
      </c>
      <c r="B2" s="8" t="s">
        <v>6</v>
      </c>
      <c r="C2" s="8" t="s">
        <v>7</v>
      </c>
      <c r="D2" s="8" t="s">
        <v>8</v>
      </c>
      <c r="E2" s="8" t="s">
        <v>9</v>
      </c>
      <c r="F2" s="8" t="s">
        <v>10</v>
      </c>
      <c r="G2" s="8" t="s">
        <v>11</v>
      </c>
      <c r="H2" s="8" t="s">
        <v>12</v>
      </c>
      <c r="I2" s="8" t="s">
        <v>13</v>
      </c>
      <c r="J2" s="8" t="s">
        <v>14</v>
      </c>
      <c r="K2" s="8" t="s">
        <v>15</v>
      </c>
      <c r="L2" s="8" t="s">
        <v>16</v>
      </c>
      <c r="M2" s="8" t="s">
        <v>17</v>
      </c>
      <c r="N2" s="79" t="s">
        <v>73</v>
      </c>
      <c r="O2" s="79"/>
      <c r="P2" s="79"/>
      <c r="Q2" s="79"/>
      <c r="R2" s="79"/>
      <c r="S2" s="79"/>
    </row>
    <row r="3" spans="1:19" ht="16.5" customHeight="1" x14ac:dyDescent="0.25">
      <c r="A3" s="11" t="s">
        <v>2</v>
      </c>
      <c r="B3" s="40">
        <f>SUM(B4:B5)</f>
        <v>0</v>
      </c>
      <c r="C3" s="40">
        <f t="shared" ref="C3:M3" si="0">SUM(C4:C5)</f>
        <v>7000</v>
      </c>
      <c r="D3" s="40">
        <f t="shared" si="0"/>
        <v>9000</v>
      </c>
      <c r="E3" s="40">
        <f t="shared" si="0"/>
        <v>12000</v>
      </c>
      <c r="F3" s="40">
        <f t="shared" si="0"/>
        <v>15000</v>
      </c>
      <c r="G3" s="40">
        <f t="shared" si="0"/>
        <v>15000</v>
      </c>
      <c r="H3" s="40">
        <f t="shared" si="0"/>
        <v>15000</v>
      </c>
      <c r="I3" s="40">
        <f t="shared" si="0"/>
        <v>15000</v>
      </c>
      <c r="J3" s="40">
        <f t="shared" si="0"/>
        <v>15000</v>
      </c>
      <c r="K3" s="40">
        <f t="shared" si="0"/>
        <v>15000</v>
      </c>
      <c r="L3" s="40">
        <f t="shared" si="0"/>
        <v>15000</v>
      </c>
      <c r="M3" s="41">
        <f t="shared" si="0"/>
        <v>15000</v>
      </c>
      <c r="N3" s="80"/>
      <c r="O3" s="80"/>
      <c r="P3" s="80"/>
      <c r="Q3" s="80"/>
      <c r="R3" s="80"/>
      <c r="S3" s="80"/>
    </row>
    <row r="4" spans="1:19" x14ac:dyDescent="0.25">
      <c r="A4" s="3" t="s">
        <v>22</v>
      </c>
      <c r="B4" s="42"/>
      <c r="C4" s="42">
        <v>7000</v>
      </c>
      <c r="D4" s="42">
        <v>9000</v>
      </c>
      <c r="E4" s="42">
        <v>12000</v>
      </c>
      <c r="F4" s="42">
        <v>15000</v>
      </c>
      <c r="G4" s="42">
        <v>15000</v>
      </c>
      <c r="H4" s="42">
        <v>15000</v>
      </c>
      <c r="I4" s="42">
        <v>15000</v>
      </c>
      <c r="J4" s="42">
        <v>15000</v>
      </c>
      <c r="K4" s="42">
        <v>15000</v>
      </c>
      <c r="L4" s="42">
        <v>15000</v>
      </c>
      <c r="M4" s="42">
        <v>15000</v>
      </c>
      <c r="N4" s="69" t="s">
        <v>74</v>
      </c>
      <c r="O4" s="69"/>
      <c r="P4" s="69"/>
      <c r="Q4" s="69"/>
      <c r="R4" s="69"/>
      <c r="S4" s="69"/>
    </row>
    <row r="5" spans="1:19" ht="15.75" thickBot="1" x14ac:dyDescent="0.3">
      <c r="A5" s="12" t="s">
        <v>23</v>
      </c>
      <c r="B5" s="42"/>
      <c r="C5" s="42"/>
      <c r="D5" s="42"/>
      <c r="E5" s="42"/>
      <c r="F5" s="42"/>
      <c r="G5" s="42"/>
      <c r="H5" s="42"/>
      <c r="I5" s="42"/>
      <c r="J5" s="42"/>
      <c r="K5" s="42"/>
      <c r="L5" s="42"/>
      <c r="M5" s="42"/>
      <c r="N5" s="73"/>
      <c r="O5" s="73"/>
      <c r="P5" s="73"/>
      <c r="Q5" s="73"/>
      <c r="R5" s="73"/>
      <c r="S5" s="73"/>
    </row>
    <row r="6" spans="1:19" x14ac:dyDescent="0.25">
      <c r="A6" s="11" t="s">
        <v>21</v>
      </c>
      <c r="B6" s="40">
        <f>SUM(B7:B16)</f>
        <v>32500</v>
      </c>
      <c r="C6" s="40">
        <f t="shared" ref="C6:M6" si="1">SUM(C7:C16)</f>
        <v>12500</v>
      </c>
      <c r="D6" s="40">
        <f t="shared" si="1"/>
        <v>16500</v>
      </c>
      <c r="E6" s="40">
        <f t="shared" si="1"/>
        <v>11000</v>
      </c>
      <c r="F6" s="40">
        <f t="shared" si="1"/>
        <v>11000</v>
      </c>
      <c r="G6" s="40">
        <f t="shared" si="1"/>
        <v>17000</v>
      </c>
      <c r="H6" s="40">
        <f t="shared" si="1"/>
        <v>11000</v>
      </c>
      <c r="I6" s="40">
        <f t="shared" si="1"/>
        <v>11000</v>
      </c>
      <c r="J6" s="40">
        <f t="shared" si="1"/>
        <v>17000</v>
      </c>
      <c r="K6" s="40">
        <f t="shared" si="1"/>
        <v>11000</v>
      </c>
      <c r="L6" s="40">
        <f t="shared" si="1"/>
        <v>11000</v>
      </c>
      <c r="M6" s="41">
        <f t="shared" si="1"/>
        <v>17000</v>
      </c>
      <c r="N6" s="72"/>
      <c r="O6" s="72"/>
      <c r="P6" s="72"/>
      <c r="Q6" s="72"/>
      <c r="R6" s="72"/>
      <c r="S6" s="72"/>
    </row>
    <row r="7" spans="1:19" x14ac:dyDescent="0.25">
      <c r="A7" s="3" t="s">
        <v>24</v>
      </c>
      <c r="B7" s="42">
        <v>21000</v>
      </c>
      <c r="C7" s="43"/>
      <c r="D7" s="43"/>
      <c r="E7" s="43"/>
      <c r="F7" s="43"/>
      <c r="G7" s="43"/>
      <c r="H7" s="43"/>
      <c r="I7" s="43"/>
      <c r="J7" s="43"/>
      <c r="K7" s="43"/>
      <c r="L7" s="43"/>
      <c r="M7" s="44"/>
      <c r="N7" s="69" t="s">
        <v>75</v>
      </c>
      <c r="O7" s="69"/>
      <c r="P7" s="69"/>
      <c r="Q7" s="69"/>
      <c r="R7" s="69"/>
      <c r="S7" s="69"/>
    </row>
    <row r="8" spans="1:19" x14ac:dyDescent="0.25">
      <c r="A8" s="3" t="s">
        <v>25</v>
      </c>
      <c r="B8" s="42">
        <v>4000</v>
      </c>
      <c r="C8" s="42">
        <v>4000</v>
      </c>
      <c r="D8" s="42">
        <v>4000</v>
      </c>
      <c r="E8" s="42">
        <v>4000</v>
      </c>
      <c r="F8" s="42">
        <v>4000</v>
      </c>
      <c r="G8" s="42">
        <v>4000</v>
      </c>
      <c r="H8" s="42">
        <v>4000</v>
      </c>
      <c r="I8" s="42">
        <v>4000</v>
      </c>
      <c r="J8" s="42">
        <v>4000</v>
      </c>
      <c r="K8" s="42">
        <v>4000</v>
      </c>
      <c r="L8" s="42">
        <v>4000</v>
      </c>
      <c r="M8" s="42">
        <v>4000</v>
      </c>
      <c r="N8" s="20" t="s">
        <v>77</v>
      </c>
      <c r="O8" s="20"/>
      <c r="P8" s="20"/>
      <c r="Q8" s="20"/>
      <c r="R8" s="20"/>
      <c r="S8" s="20"/>
    </row>
    <row r="9" spans="1:19" x14ac:dyDescent="0.25">
      <c r="A9" s="3" t="s">
        <v>26</v>
      </c>
      <c r="B9" s="42">
        <v>500</v>
      </c>
      <c r="C9" s="42">
        <v>500</v>
      </c>
      <c r="D9" s="42">
        <v>500</v>
      </c>
      <c r="E9" s="42">
        <v>500</v>
      </c>
      <c r="F9" s="42">
        <v>500</v>
      </c>
      <c r="G9" s="42">
        <v>500</v>
      </c>
      <c r="H9" s="42">
        <v>500</v>
      </c>
      <c r="I9" s="42">
        <v>500</v>
      </c>
      <c r="J9" s="42">
        <v>500</v>
      </c>
      <c r="K9" s="42">
        <v>500</v>
      </c>
      <c r="L9" s="42">
        <v>500</v>
      </c>
      <c r="M9" s="42">
        <v>500</v>
      </c>
      <c r="N9" s="70" t="s">
        <v>76</v>
      </c>
      <c r="O9" s="70"/>
      <c r="P9" s="70"/>
      <c r="Q9" s="70"/>
      <c r="R9" s="70"/>
      <c r="S9" s="70"/>
    </row>
    <row r="10" spans="1:19" x14ac:dyDescent="0.25">
      <c r="A10" s="3" t="s">
        <v>52</v>
      </c>
      <c r="B10" s="42">
        <v>3000</v>
      </c>
      <c r="C10" s="42">
        <v>3000</v>
      </c>
      <c r="D10" s="42">
        <v>3000</v>
      </c>
      <c r="E10" s="42">
        <v>1500</v>
      </c>
      <c r="F10" s="42">
        <v>1500</v>
      </c>
      <c r="G10" s="42">
        <v>1500</v>
      </c>
      <c r="H10" s="42">
        <v>1500</v>
      </c>
      <c r="I10" s="42">
        <v>1500</v>
      </c>
      <c r="J10" s="42">
        <v>1500</v>
      </c>
      <c r="K10" s="42">
        <v>1500</v>
      </c>
      <c r="L10" s="42">
        <v>1500</v>
      </c>
      <c r="M10" s="42">
        <v>1500</v>
      </c>
      <c r="N10" s="70" t="s">
        <v>86</v>
      </c>
      <c r="O10" s="70"/>
      <c r="P10" s="70"/>
      <c r="Q10" s="70"/>
      <c r="R10" s="70"/>
      <c r="S10" s="70"/>
    </row>
    <row r="11" spans="1:19" x14ac:dyDescent="0.25">
      <c r="A11" s="3" t="s">
        <v>27</v>
      </c>
      <c r="B11" s="42"/>
      <c r="C11" s="42">
        <v>1000</v>
      </c>
      <c r="D11" s="42">
        <v>1000</v>
      </c>
      <c r="E11" s="42">
        <v>1000</v>
      </c>
      <c r="F11" s="42">
        <v>1000</v>
      </c>
      <c r="G11" s="42">
        <v>1000</v>
      </c>
      <c r="H11" s="42">
        <v>1000</v>
      </c>
      <c r="I11" s="42">
        <v>1000</v>
      </c>
      <c r="J11" s="42">
        <v>1000</v>
      </c>
      <c r="K11" s="42">
        <v>1000</v>
      </c>
      <c r="L11" s="42">
        <v>1000</v>
      </c>
      <c r="M11" s="42">
        <v>1000</v>
      </c>
      <c r="N11" s="70" t="s">
        <v>87</v>
      </c>
      <c r="O11" s="70"/>
      <c r="P11" s="70"/>
      <c r="Q11" s="70"/>
      <c r="R11" s="70"/>
      <c r="S11" s="70"/>
    </row>
    <row r="12" spans="1:19" x14ac:dyDescent="0.25">
      <c r="A12" s="3" t="s">
        <v>46</v>
      </c>
      <c r="B12" s="42"/>
      <c r="C12" s="42"/>
      <c r="D12" s="42"/>
      <c r="E12" s="42"/>
      <c r="F12" s="42"/>
      <c r="G12" s="42"/>
      <c r="H12" s="42"/>
      <c r="I12" s="42"/>
      <c r="J12" s="42"/>
      <c r="K12" s="42"/>
      <c r="L12" s="42"/>
      <c r="M12" s="42"/>
      <c r="N12" s="70"/>
      <c r="O12" s="70"/>
      <c r="P12" s="70"/>
      <c r="Q12" s="70"/>
      <c r="R12" s="70"/>
      <c r="S12" s="70"/>
    </row>
    <row r="13" spans="1:19" x14ac:dyDescent="0.25">
      <c r="A13" s="3" t="s">
        <v>53</v>
      </c>
      <c r="B13" s="42"/>
      <c r="C13" s="42"/>
      <c r="D13" s="42">
        <v>4000</v>
      </c>
      <c r="E13" s="42"/>
      <c r="F13" s="42"/>
      <c r="G13" s="42">
        <v>6000</v>
      </c>
      <c r="H13" s="42"/>
      <c r="I13" s="42"/>
      <c r="J13" s="42">
        <v>6000</v>
      </c>
      <c r="K13" s="42"/>
      <c r="L13" s="42"/>
      <c r="M13" s="42">
        <v>6000</v>
      </c>
      <c r="N13" s="70" t="s">
        <v>78</v>
      </c>
      <c r="O13" s="70"/>
      <c r="P13" s="70"/>
      <c r="Q13" s="70"/>
      <c r="R13" s="70"/>
      <c r="S13" s="70"/>
    </row>
    <row r="14" spans="1:19" x14ac:dyDescent="0.25">
      <c r="A14" s="3" t="s">
        <v>47</v>
      </c>
      <c r="B14" s="42"/>
      <c r="C14" s="42"/>
      <c r="D14" s="42"/>
      <c r="E14" s="42"/>
      <c r="F14" s="42"/>
      <c r="G14" s="42"/>
      <c r="H14" s="42"/>
      <c r="I14" s="42"/>
      <c r="J14" s="42"/>
      <c r="K14" s="42"/>
      <c r="L14" s="42"/>
      <c r="M14" s="42"/>
      <c r="N14" s="70"/>
      <c r="O14" s="70"/>
      <c r="P14" s="70"/>
      <c r="Q14" s="70"/>
      <c r="R14" s="70"/>
      <c r="S14" s="70"/>
    </row>
    <row r="15" spans="1:19" x14ac:dyDescent="0.25">
      <c r="A15" s="3" t="s">
        <v>28</v>
      </c>
      <c r="B15" s="42">
        <v>4000</v>
      </c>
      <c r="C15" s="42">
        <v>4000</v>
      </c>
      <c r="D15" s="42">
        <v>4000</v>
      </c>
      <c r="E15" s="42">
        <v>4000</v>
      </c>
      <c r="F15" s="42">
        <v>4000</v>
      </c>
      <c r="G15" s="42">
        <v>4000</v>
      </c>
      <c r="H15" s="42">
        <v>4000</v>
      </c>
      <c r="I15" s="42">
        <v>4000</v>
      </c>
      <c r="J15" s="42">
        <v>4000</v>
      </c>
      <c r="K15" s="42">
        <v>4000</v>
      </c>
      <c r="L15" s="42">
        <v>4000</v>
      </c>
      <c r="M15" s="42">
        <v>4000</v>
      </c>
      <c r="N15" s="70" t="s">
        <v>79</v>
      </c>
      <c r="O15" s="70"/>
      <c r="P15" s="70"/>
      <c r="Q15" s="70"/>
      <c r="R15" s="70"/>
      <c r="S15" s="70"/>
    </row>
    <row r="16" spans="1:19" ht="15.75" thickBot="1" x14ac:dyDescent="0.3">
      <c r="A16" s="12" t="s">
        <v>29</v>
      </c>
      <c r="B16" s="42"/>
      <c r="C16" s="42"/>
      <c r="D16" s="42"/>
      <c r="E16" s="42"/>
      <c r="F16" s="42"/>
      <c r="G16" s="42"/>
      <c r="H16" s="42"/>
      <c r="I16" s="42"/>
      <c r="J16" s="42"/>
      <c r="K16" s="42"/>
      <c r="L16" s="42"/>
      <c r="M16" s="42"/>
      <c r="N16" s="72"/>
      <c r="O16" s="72"/>
      <c r="P16" s="72"/>
      <c r="Q16" s="72"/>
      <c r="R16" s="72"/>
      <c r="S16" s="72"/>
    </row>
    <row r="17" spans="1:19" ht="27" thickBot="1" x14ac:dyDescent="0.3">
      <c r="A17" s="1" t="s">
        <v>20</v>
      </c>
      <c r="B17" s="45">
        <f>B3-B6</f>
        <v>-32500</v>
      </c>
      <c r="C17" s="45">
        <f t="shared" ref="C17:M17" si="2">C3-C6</f>
        <v>-5500</v>
      </c>
      <c r="D17" s="45">
        <f t="shared" si="2"/>
        <v>-7500</v>
      </c>
      <c r="E17" s="45">
        <f t="shared" si="2"/>
        <v>1000</v>
      </c>
      <c r="F17" s="45">
        <f t="shared" si="2"/>
        <v>4000</v>
      </c>
      <c r="G17" s="45">
        <f t="shared" si="2"/>
        <v>-2000</v>
      </c>
      <c r="H17" s="45">
        <f t="shared" si="2"/>
        <v>4000</v>
      </c>
      <c r="I17" s="45">
        <f t="shared" si="2"/>
        <v>4000</v>
      </c>
      <c r="J17" s="45">
        <f t="shared" si="2"/>
        <v>-2000</v>
      </c>
      <c r="K17" s="45">
        <f t="shared" si="2"/>
        <v>4000</v>
      </c>
      <c r="L17" s="45">
        <f t="shared" si="2"/>
        <v>4000</v>
      </c>
      <c r="M17" s="46">
        <f t="shared" si="2"/>
        <v>-2000</v>
      </c>
      <c r="N17" s="72"/>
      <c r="O17" s="72"/>
      <c r="P17" s="72"/>
      <c r="Q17" s="72"/>
      <c r="R17" s="72"/>
      <c r="S17" s="72"/>
    </row>
    <row r="18" spans="1:19" ht="15.75" thickBot="1" x14ac:dyDescent="0.3">
      <c r="A18" s="1" t="s">
        <v>18</v>
      </c>
      <c r="B18" s="45">
        <f>B17</f>
        <v>-32500</v>
      </c>
      <c r="C18" s="45">
        <f>B18+C17</f>
        <v>-38000</v>
      </c>
      <c r="D18" s="45">
        <f t="shared" ref="D18:M18" si="3">C18+D17</f>
        <v>-45500</v>
      </c>
      <c r="E18" s="45">
        <f t="shared" si="3"/>
        <v>-44500</v>
      </c>
      <c r="F18" s="45">
        <f t="shared" si="3"/>
        <v>-40500</v>
      </c>
      <c r="G18" s="45">
        <f t="shared" si="3"/>
        <v>-42500</v>
      </c>
      <c r="H18" s="45">
        <f t="shared" si="3"/>
        <v>-38500</v>
      </c>
      <c r="I18" s="45">
        <f t="shared" si="3"/>
        <v>-34500</v>
      </c>
      <c r="J18" s="45">
        <f t="shared" si="3"/>
        <v>-36500</v>
      </c>
      <c r="K18" s="45">
        <f t="shared" si="3"/>
        <v>-32500</v>
      </c>
      <c r="L18" s="45">
        <f t="shared" si="3"/>
        <v>-28500</v>
      </c>
      <c r="M18" s="46">
        <f t="shared" si="3"/>
        <v>-30500</v>
      </c>
      <c r="N18" s="72"/>
      <c r="O18" s="72"/>
      <c r="P18" s="72"/>
      <c r="Q18" s="72"/>
      <c r="R18" s="72"/>
      <c r="S18" s="72"/>
    </row>
    <row r="19" spans="1:19" x14ac:dyDescent="0.25">
      <c r="A19" s="11" t="s">
        <v>19</v>
      </c>
      <c r="B19" s="40">
        <f>SUM(B20:B21)</f>
        <v>50000</v>
      </c>
      <c r="C19" s="40">
        <f t="shared" ref="C19:M19" si="4">SUM(C20:C21)</f>
        <v>0</v>
      </c>
      <c r="D19" s="40">
        <f t="shared" si="4"/>
        <v>0</v>
      </c>
      <c r="E19" s="40">
        <f t="shared" si="4"/>
        <v>0</v>
      </c>
      <c r="F19" s="40">
        <f t="shared" si="4"/>
        <v>0</v>
      </c>
      <c r="G19" s="40">
        <f t="shared" si="4"/>
        <v>0</v>
      </c>
      <c r="H19" s="40">
        <f t="shared" si="4"/>
        <v>0</v>
      </c>
      <c r="I19" s="40">
        <f t="shared" si="4"/>
        <v>0</v>
      </c>
      <c r="J19" s="40">
        <f t="shared" si="4"/>
        <v>0</v>
      </c>
      <c r="K19" s="40">
        <f t="shared" si="4"/>
        <v>0</v>
      </c>
      <c r="L19" s="40">
        <f t="shared" si="4"/>
        <v>0</v>
      </c>
      <c r="M19" s="41">
        <f t="shared" si="4"/>
        <v>0</v>
      </c>
      <c r="N19" s="69"/>
      <c r="O19" s="69"/>
      <c r="P19" s="69"/>
      <c r="Q19" s="69"/>
      <c r="R19" s="69"/>
      <c r="S19" s="69"/>
    </row>
    <row r="20" spans="1:19" x14ac:dyDescent="0.25">
      <c r="A20" s="3" t="s">
        <v>30</v>
      </c>
      <c r="B20" s="42">
        <v>25000</v>
      </c>
      <c r="C20" s="42"/>
      <c r="D20" s="42"/>
      <c r="E20" s="42"/>
      <c r="F20" s="42"/>
      <c r="G20" s="42"/>
      <c r="H20" s="42"/>
      <c r="I20" s="42"/>
      <c r="J20" s="42"/>
      <c r="K20" s="42"/>
      <c r="L20" s="42"/>
      <c r="M20" s="47"/>
      <c r="N20" s="70" t="s">
        <v>80</v>
      </c>
      <c r="O20" s="70"/>
      <c r="P20" s="70"/>
      <c r="Q20" s="70"/>
      <c r="R20" s="70"/>
      <c r="S20" s="70"/>
    </row>
    <row r="21" spans="1:19" ht="15.75" thickBot="1" x14ac:dyDescent="0.3">
      <c r="A21" s="12" t="s">
        <v>31</v>
      </c>
      <c r="B21" s="48">
        <v>25000</v>
      </c>
      <c r="C21" s="48"/>
      <c r="D21" s="48"/>
      <c r="E21" s="48"/>
      <c r="F21" s="48"/>
      <c r="G21" s="48"/>
      <c r="H21" s="48"/>
      <c r="I21" s="48"/>
      <c r="J21" s="48"/>
      <c r="K21" s="48"/>
      <c r="L21" s="48"/>
      <c r="M21" s="49"/>
      <c r="N21" s="70" t="s">
        <v>82</v>
      </c>
      <c r="O21" s="70"/>
      <c r="P21" s="70"/>
      <c r="Q21" s="70"/>
      <c r="R21" s="70"/>
      <c r="S21" s="70"/>
    </row>
    <row r="22" spans="1:19" ht="39.75" thickBot="1" x14ac:dyDescent="0.3">
      <c r="A22" s="1" t="s">
        <v>50</v>
      </c>
      <c r="B22" s="45">
        <f>B18+B19</f>
        <v>17500</v>
      </c>
      <c r="C22" s="45">
        <f>B22+C19+C17</f>
        <v>12000</v>
      </c>
      <c r="D22" s="45">
        <f t="shared" ref="D22:M22" si="5">C22+D19+D17</f>
        <v>4500</v>
      </c>
      <c r="E22" s="45">
        <f t="shared" si="5"/>
        <v>5500</v>
      </c>
      <c r="F22" s="45">
        <f t="shared" si="5"/>
        <v>9500</v>
      </c>
      <c r="G22" s="45">
        <f t="shared" si="5"/>
        <v>7500</v>
      </c>
      <c r="H22" s="45">
        <f t="shared" si="5"/>
        <v>11500</v>
      </c>
      <c r="I22" s="45">
        <f t="shared" si="5"/>
        <v>15500</v>
      </c>
      <c r="J22" s="45">
        <f t="shared" si="5"/>
        <v>13500</v>
      </c>
      <c r="K22" s="45">
        <f t="shared" si="5"/>
        <v>17500</v>
      </c>
      <c r="L22" s="45">
        <f t="shared" si="5"/>
        <v>21500</v>
      </c>
      <c r="M22" s="45">
        <f t="shared" si="5"/>
        <v>19500</v>
      </c>
      <c r="N22" s="70"/>
      <c r="O22" s="70"/>
      <c r="P22" s="70"/>
      <c r="Q22" s="70"/>
      <c r="R22" s="70"/>
      <c r="S22" s="70"/>
    </row>
    <row r="24" spans="1:19" x14ac:dyDescent="0.25">
      <c r="A24" s="71" t="s">
        <v>51</v>
      </c>
      <c r="B24" s="71"/>
      <c r="C24" s="71"/>
      <c r="D24" s="71"/>
      <c r="E24" s="71"/>
      <c r="F24" s="71"/>
      <c r="G24" s="71"/>
      <c r="H24" s="71"/>
      <c r="I24" s="71"/>
      <c r="J24" s="71"/>
      <c r="K24" s="71"/>
      <c r="L24" s="71"/>
      <c r="M24" s="71"/>
    </row>
    <row r="25" spans="1:19" x14ac:dyDescent="0.25">
      <c r="A25" s="4"/>
    </row>
    <row r="26" spans="1:19" x14ac:dyDescent="0.25">
      <c r="A26" s="6"/>
    </row>
    <row r="27" spans="1:19" x14ac:dyDescent="0.25">
      <c r="A27" s="27" t="s">
        <v>83</v>
      </c>
      <c r="B27" s="27"/>
      <c r="C27" s="27"/>
    </row>
    <row r="28" spans="1:19" x14ac:dyDescent="0.25">
      <c r="A28" s="6"/>
    </row>
    <row r="29" spans="1:19" x14ac:dyDescent="0.25">
      <c r="A29" s="5"/>
    </row>
  </sheetData>
  <mergeCells count="23">
    <mergeCell ref="N5:S5"/>
    <mergeCell ref="A1:M1"/>
    <mergeCell ref="N1:S1"/>
    <mergeCell ref="N2:S2"/>
    <mergeCell ref="N3:S3"/>
    <mergeCell ref="N4:S4"/>
    <mergeCell ref="N18:S18"/>
    <mergeCell ref="N6:S6"/>
    <mergeCell ref="N7:S7"/>
    <mergeCell ref="N9:S9"/>
    <mergeCell ref="N10:S10"/>
    <mergeCell ref="N11:S11"/>
    <mergeCell ref="N12:S12"/>
    <mergeCell ref="N13:S13"/>
    <mergeCell ref="N14:S14"/>
    <mergeCell ref="N15:S15"/>
    <mergeCell ref="N16:S16"/>
    <mergeCell ref="N17:S17"/>
    <mergeCell ref="N19:S19"/>
    <mergeCell ref="N20:S20"/>
    <mergeCell ref="N21:S21"/>
    <mergeCell ref="N22:S22"/>
    <mergeCell ref="A24:M24"/>
  </mergeCells>
  <pageMargins left="0.7" right="0.7" top="0.78740157499999996" bottom="0.78740157499999996"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F95E4-ABA9-4A18-B1BD-EDD2EE0F29D5}">
  <dimension ref="A1:Q29"/>
  <sheetViews>
    <sheetView workbookViewId="0">
      <selection activeCell="B3" sqref="B3:D26"/>
    </sheetView>
  </sheetViews>
  <sheetFormatPr baseColWidth="10" defaultRowHeight="15" x14ac:dyDescent="0.25"/>
  <cols>
    <col min="1" max="1" width="51" customWidth="1"/>
    <col min="2" max="2" width="17" customWidth="1"/>
    <col min="3" max="3" width="19.5703125" customWidth="1"/>
    <col min="4" max="4" width="19" customWidth="1"/>
    <col min="5" max="5" width="99.85546875" customWidth="1"/>
    <col min="6" max="6" width="31.42578125" customWidth="1"/>
    <col min="13" max="13" width="47.140625" customWidth="1"/>
  </cols>
  <sheetData>
    <row r="1" spans="1:17" ht="36.75" customHeight="1" x14ac:dyDescent="0.25">
      <c r="A1" s="62" t="s">
        <v>49</v>
      </c>
      <c r="B1" s="63"/>
      <c r="C1" s="63"/>
      <c r="D1" s="64"/>
      <c r="E1" s="26" t="s">
        <v>71</v>
      </c>
      <c r="F1" s="7"/>
    </row>
    <row r="2" spans="1:17" ht="24.75" customHeight="1" thickBot="1" x14ac:dyDescent="0.3">
      <c r="A2" s="9" t="s">
        <v>3</v>
      </c>
      <c r="B2" s="8">
        <v>1</v>
      </c>
      <c r="C2" s="8">
        <v>2</v>
      </c>
      <c r="D2" s="14">
        <v>3</v>
      </c>
      <c r="E2" s="16" t="s">
        <v>81</v>
      </c>
    </row>
    <row r="3" spans="1:17" ht="15.75" customHeight="1" x14ac:dyDescent="0.25">
      <c r="A3" s="11" t="s">
        <v>4</v>
      </c>
      <c r="B3" s="50">
        <f>B4</f>
        <v>0</v>
      </c>
      <c r="C3" s="50">
        <f t="shared" ref="C3:D3" si="0">C4</f>
        <v>0</v>
      </c>
      <c r="D3" s="51">
        <f t="shared" si="0"/>
        <v>0</v>
      </c>
      <c r="E3" s="65" t="s">
        <v>59</v>
      </c>
      <c r="J3" s="15"/>
    </row>
    <row r="4" spans="1:17" ht="15.75" thickBot="1" x14ac:dyDescent="0.3">
      <c r="A4" s="12" t="s">
        <v>33</v>
      </c>
      <c r="B4" s="52"/>
      <c r="C4" s="52"/>
      <c r="D4" s="53"/>
      <c r="E4" s="66"/>
    </row>
    <row r="5" spans="1:17" x14ac:dyDescent="0.25">
      <c r="A5" s="11" t="s">
        <v>32</v>
      </c>
      <c r="B5" s="50">
        <f>SUM(B6:B22)</f>
        <v>0</v>
      </c>
      <c r="C5" s="50">
        <f>SUM(C6:C22)</f>
        <v>0</v>
      </c>
      <c r="D5" s="51">
        <f>SUM(D6:D22)</f>
        <v>0</v>
      </c>
      <c r="E5" s="17"/>
    </row>
    <row r="6" spans="1:17" x14ac:dyDescent="0.25">
      <c r="A6" s="10" t="s">
        <v>48</v>
      </c>
      <c r="B6" s="52"/>
      <c r="C6" s="52"/>
      <c r="D6" s="53"/>
      <c r="E6" s="18"/>
    </row>
    <row r="7" spans="1:17" x14ac:dyDescent="0.25">
      <c r="A7" s="3" t="s">
        <v>34</v>
      </c>
      <c r="B7" s="52"/>
      <c r="C7" s="52"/>
      <c r="D7" s="53"/>
      <c r="E7" s="19" t="s">
        <v>60</v>
      </c>
    </row>
    <row r="8" spans="1:17" x14ac:dyDescent="0.25">
      <c r="A8" s="3" t="s">
        <v>58</v>
      </c>
      <c r="B8" s="52"/>
      <c r="C8" s="52"/>
      <c r="D8" s="53"/>
      <c r="E8" s="19" t="s">
        <v>61</v>
      </c>
      <c r="N8" s="7"/>
      <c r="O8" s="7"/>
      <c r="P8" s="7"/>
      <c r="Q8" s="7"/>
    </row>
    <row r="9" spans="1:17" x14ac:dyDescent="0.25">
      <c r="A9" s="3" t="s">
        <v>35</v>
      </c>
      <c r="B9" s="52"/>
      <c r="C9" s="52"/>
      <c r="D9" s="53"/>
      <c r="E9" s="20" t="s">
        <v>62</v>
      </c>
    </row>
    <row r="10" spans="1:17" x14ac:dyDescent="0.25">
      <c r="A10" s="3" t="s">
        <v>36</v>
      </c>
      <c r="B10" s="52"/>
      <c r="C10" s="52"/>
      <c r="D10" s="53"/>
      <c r="E10" s="19" t="s">
        <v>63</v>
      </c>
    </row>
    <row r="11" spans="1:17" x14ac:dyDescent="0.25">
      <c r="A11" s="3" t="s">
        <v>37</v>
      </c>
      <c r="B11" s="52"/>
      <c r="C11" s="52"/>
      <c r="D11" s="53"/>
      <c r="E11" s="19" t="s">
        <v>64</v>
      </c>
    </row>
    <row r="12" spans="1:17" x14ac:dyDescent="0.25">
      <c r="A12" s="3" t="s">
        <v>38</v>
      </c>
      <c r="B12" s="52"/>
      <c r="C12" s="52"/>
      <c r="D12" s="53"/>
      <c r="E12" s="17"/>
    </row>
    <row r="13" spans="1:17" x14ac:dyDescent="0.25">
      <c r="A13" s="3" t="s">
        <v>39</v>
      </c>
      <c r="B13" s="52"/>
      <c r="C13" s="52"/>
      <c r="D13" s="53"/>
      <c r="E13" s="22" t="s">
        <v>66</v>
      </c>
    </row>
    <row r="14" spans="1:17" x14ac:dyDescent="0.25">
      <c r="A14" s="3" t="s">
        <v>54</v>
      </c>
      <c r="B14" s="52"/>
      <c r="C14" s="52"/>
      <c r="D14" s="53"/>
      <c r="E14" s="22" t="s">
        <v>65</v>
      </c>
    </row>
    <row r="15" spans="1:17" x14ac:dyDescent="0.25">
      <c r="A15" s="3" t="s">
        <v>57</v>
      </c>
      <c r="B15" s="52"/>
      <c r="C15" s="52"/>
      <c r="D15" s="53"/>
      <c r="E15" s="22" t="s">
        <v>67</v>
      </c>
    </row>
    <row r="16" spans="1:17" x14ac:dyDescent="0.25">
      <c r="A16" s="3" t="s">
        <v>40</v>
      </c>
      <c r="B16" s="52"/>
      <c r="C16" s="52"/>
      <c r="D16" s="53"/>
      <c r="E16" s="21"/>
    </row>
    <row r="17" spans="1:17" x14ac:dyDescent="0.25">
      <c r="A17" s="3" t="s">
        <v>41</v>
      </c>
      <c r="B17" s="52"/>
      <c r="C17" s="52"/>
      <c r="D17" s="53"/>
      <c r="E17" s="17"/>
    </row>
    <row r="18" spans="1:17" x14ac:dyDescent="0.25">
      <c r="A18" s="3" t="s">
        <v>42</v>
      </c>
      <c r="B18" s="52"/>
      <c r="C18" s="52"/>
      <c r="D18" s="53"/>
      <c r="E18" s="67" t="s">
        <v>68</v>
      </c>
      <c r="N18" s="7"/>
      <c r="O18" s="7"/>
      <c r="P18" s="7"/>
      <c r="Q18" s="7"/>
    </row>
    <row r="19" spans="1:17" x14ac:dyDescent="0.25">
      <c r="A19" s="3" t="s">
        <v>55</v>
      </c>
      <c r="B19" s="52"/>
      <c r="C19" s="52"/>
      <c r="D19" s="53"/>
      <c r="E19" s="68"/>
      <c r="N19" s="7"/>
      <c r="O19" s="7"/>
      <c r="P19" s="7"/>
      <c r="Q19" s="7"/>
    </row>
    <row r="20" spans="1:17" x14ac:dyDescent="0.25">
      <c r="A20" s="3" t="s">
        <v>43</v>
      </c>
      <c r="B20" s="52"/>
      <c r="C20" s="52"/>
      <c r="D20" s="53"/>
      <c r="E20" s="24"/>
      <c r="N20" s="7"/>
      <c r="O20" s="7"/>
      <c r="P20" s="7"/>
      <c r="Q20" s="7"/>
    </row>
    <row r="21" spans="1:17" x14ac:dyDescent="0.25">
      <c r="A21" s="3" t="s">
        <v>56</v>
      </c>
      <c r="B21" s="52"/>
      <c r="C21" s="52"/>
      <c r="D21" s="53"/>
      <c r="E21" s="23" t="s">
        <v>69</v>
      </c>
      <c r="N21" s="7"/>
      <c r="O21" s="7"/>
      <c r="P21" s="7"/>
      <c r="Q21" s="7"/>
    </row>
    <row r="22" spans="1:17" ht="15.75" thickBot="1" x14ac:dyDescent="0.3">
      <c r="A22" s="3" t="s">
        <v>44</v>
      </c>
      <c r="B22" s="52"/>
      <c r="C22" s="52"/>
      <c r="D22" s="53"/>
      <c r="E22" s="23"/>
      <c r="N22" s="7"/>
      <c r="O22" s="7"/>
      <c r="P22" s="7"/>
      <c r="Q22" s="7"/>
    </row>
    <row r="23" spans="1:17" ht="15.75" thickBot="1" x14ac:dyDescent="0.3">
      <c r="A23" s="1" t="s">
        <v>45</v>
      </c>
      <c r="B23" s="54">
        <f>B3-B5</f>
        <v>0</v>
      </c>
      <c r="C23" s="54">
        <f>C3-C5</f>
        <v>0</v>
      </c>
      <c r="D23" s="55">
        <f>D3-D5</f>
        <v>0</v>
      </c>
      <c r="E23" s="24"/>
      <c r="N23" s="7"/>
      <c r="O23" s="7"/>
      <c r="P23" s="7"/>
      <c r="Q23" s="7"/>
    </row>
    <row r="24" spans="1:17" x14ac:dyDescent="0.25">
      <c r="A24" s="2" t="s">
        <v>46</v>
      </c>
      <c r="B24" s="52"/>
      <c r="C24" s="52"/>
      <c r="D24" s="53"/>
      <c r="E24" s="23" t="s">
        <v>85</v>
      </c>
    </row>
    <row r="25" spans="1:17" ht="15.75" thickBot="1" x14ac:dyDescent="0.3">
      <c r="A25" s="12" t="s">
        <v>47</v>
      </c>
      <c r="B25" s="52"/>
      <c r="C25" s="52"/>
      <c r="D25" s="53"/>
      <c r="E25" s="23" t="s">
        <v>70</v>
      </c>
    </row>
    <row r="26" spans="1:17" ht="15.75" thickBot="1" x14ac:dyDescent="0.3">
      <c r="A26" s="1" t="s">
        <v>5</v>
      </c>
      <c r="B26" s="54">
        <f>B23-B24-B25</f>
        <v>0</v>
      </c>
      <c r="C26" s="54">
        <f>C23-C24-C25</f>
        <v>0</v>
      </c>
      <c r="D26" s="55">
        <f>D23-D24-D25</f>
        <v>0</v>
      </c>
      <c r="E26" s="25" t="s">
        <v>84</v>
      </c>
    </row>
    <row r="27" spans="1:17" ht="15.75" thickBot="1" x14ac:dyDescent="0.3">
      <c r="A27" s="1" t="s">
        <v>88</v>
      </c>
      <c r="B27" s="29" t="e">
        <f>B26/B3</f>
        <v>#DIV/0!</v>
      </c>
      <c r="C27" s="29" t="e">
        <f>C26/C3</f>
        <v>#DIV/0!</v>
      </c>
      <c r="D27" s="29" t="e">
        <f>D26/D3</f>
        <v>#DIV/0!</v>
      </c>
      <c r="E27" s="28" t="s">
        <v>89</v>
      </c>
    </row>
    <row r="28" spans="1:17" ht="13.5" customHeight="1" x14ac:dyDescent="0.25">
      <c r="A28" s="13"/>
      <c r="G28" s="7"/>
      <c r="H28" s="7"/>
      <c r="I28" s="7"/>
      <c r="J28" s="7"/>
      <c r="K28" s="7"/>
      <c r="L28" s="7"/>
      <c r="M28" s="7"/>
    </row>
    <row r="29" spans="1:17" x14ac:dyDescent="0.25">
      <c r="A29" s="27" t="s">
        <v>83</v>
      </c>
    </row>
  </sheetData>
  <mergeCells count="3">
    <mergeCell ref="E3:E4"/>
    <mergeCell ref="E18:E19"/>
    <mergeCell ref="A1:D1"/>
  </mergeCells>
  <conditionalFormatting sqref="B27:D27">
    <cfRule type="cellIs" dxfId="2" priority="1" operator="lessThan">
      <formula>0.05</formula>
    </cfRule>
    <cfRule type="cellIs" dxfId="1" priority="2" operator="between">
      <formula>0.05</formula>
      <formula>0.0999</formula>
    </cfRule>
    <cfRule type="cellIs" dxfId="0" priority="3" operator="greaterThan">
      <formula>0.1</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C5C90-D6B7-4B84-9E0D-E58E71488163}">
  <dimension ref="A1:S29"/>
  <sheetViews>
    <sheetView workbookViewId="0">
      <selection activeCell="M22" sqref="B3:M22"/>
    </sheetView>
  </sheetViews>
  <sheetFormatPr baseColWidth="10" defaultRowHeight="15" x14ac:dyDescent="0.25"/>
  <cols>
    <col min="1" max="1" width="40" customWidth="1"/>
    <col min="19" max="19" width="74.42578125" customWidth="1"/>
  </cols>
  <sheetData>
    <row r="1" spans="1:19" ht="36.75" customHeight="1" x14ac:dyDescent="0.25">
      <c r="A1" s="74" t="s">
        <v>0</v>
      </c>
      <c r="B1" s="75"/>
      <c r="C1" s="75"/>
      <c r="D1" s="75"/>
      <c r="E1" s="75"/>
      <c r="F1" s="75"/>
      <c r="G1" s="75"/>
      <c r="H1" s="75"/>
      <c r="I1" s="75"/>
      <c r="J1" s="75"/>
      <c r="K1" s="75"/>
      <c r="L1" s="75"/>
      <c r="M1" s="76"/>
      <c r="N1" s="77" t="s">
        <v>72</v>
      </c>
      <c r="O1" s="78"/>
      <c r="P1" s="78"/>
      <c r="Q1" s="78"/>
      <c r="R1" s="78"/>
      <c r="S1" s="78"/>
    </row>
    <row r="2" spans="1:19" ht="24.75" customHeight="1" thickBot="1" x14ac:dyDescent="0.3">
      <c r="A2" s="9" t="s">
        <v>1</v>
      </c>
      <c r="B2" s="8" t="s">
        <v>6</v>
      </c>
      <c r="C2" s="8" t="s">
        <v>7</v>
      </c>
      <c r="D2" s="8" t="s">
        <v>8</v>
      </c>
      <c r="E2" s="8" t="s">
        <v>9</v>
      </c>
      <c r="F2" s="8" t="s">
        <v>10</v>
      </c>
      <c r="G2" s="8" t="s">
        <v>11</v>
      </c>
      <c r="H2" s="8" t="s">
        <v>12</v>
      </c>
      <c r="I2" s="8" t="s">
        <v>13</v>
      </c>
      <c r="J2" s="8" t="s">
        <v>14</v>
      </c>
      <c r="K2" s="8" t="s">
        <v>15</v>
      </c>
      <c r="L2" s="8" t="s">
        <v>16</v>
      </c>
      <c r="M2" s="8" t="s">
        <v>17</v>
      </c>
      <c r="N2" s="79" t="s">
        <v>73</v>
      </c>
      <c r="O2" s="79"/>
      <c r="P2" s="79"/>
      <c r="Q2" s="79"/>
      <c r="R2" s="79"/>
      <c r="S2" s="79"/>
    </row>
    <row r="3" spans="1:19" ht="16.5" customHeight="1" x14ac:dyDescent="0.25">
      <c r="A3" s="11" t="s">
        <v>2</v>
      </c>
      <c r="B3" s="30">
        <f>SUM(B4:B5)</f>
        <v>0</v>
      </c>
      <c r="C3" s="30">
        <f t="shared" ref="C3:M3" si="0">SUM(C4:C5)</f>
        <v>0</v>
      </c>
      <c r="D3" s="30">
        <f t="shared" si="0"/>
        <v>0</v>
      </c>
      <c r="E3" s="30">
        <f t="shared" si="0"/>
        <v>0</v>
      </c>
      <c r="F3" s="30">
        <f t="shared" si="0"/>
        <v>0</v>
      </c>
      <c r="G3" s="30">
        <f t="shared" si="0"/>
        <v>0</v>
      </c>
      <c r="H3" s="30">
        <f t="shared" si="0"/>
        <v>0</v>
      </c>
      <c r="I3" s="30">
        <f t="shared" si="0"/>
        <v>0</v>
      </c>
      <c r="J3" s="30">
        <f t="shared" si="0"/>
        <v>0</v>
      </c>
      <c r="K3" s="30">
        <f t="shared" si="0"/>
        <v>0</v>
      </c>
      <c r="L3" s="30">
        <f t="shared" si="0"/>
        <v>0</v>
      </c>
      <c r="M3" s="31">
        <f t="shared" si="0"/>
        <v>0</v>
      </c>
      <c r="N3" s="80"/>
      <c r="O3" s="80"/>
      <c r="P3" s="80"/>
      <c r="Q3" s="80"/>
      <c r="R3" s="80"/>
      <c r="S3" s="80"/>
    </row>
    <row r="4" spans="1:19" x14ac:dyDescent="0.25">
      <c r="A4" s="3" t="s">
        <v>22</v>
      </c>
      <c r="B4" s="32"/>
      <c r="C4" s="32"/>
      <c r="D4" s="32"/>
      <c r="E4" s="32"/>
      <c r="F4" s="32"/>
      <c r="G4" s="32"/>
      <c r="H4" s="32"/>
      <c r="I4" s="32"/>
      <c r="J4" s="32"/>
      <c r="K4" s="32"/>
      <c r="L4" s="32"/>
      <c r="M4" s="32"/>
      <c r="N4" s="69" t="s">
        <v>74</v>
      </c>
      <c r="O4" s="69"/>
      <c r="P4" s="69"/>
      <c r="Q4" s="69"/>
      <c r="R4" s="69"/>
      <c r="S4" s="69"/>
    </row>
    <row r="5" spans="1:19" ht="15.75" thickBot="1" x14ac:dyDescent="0.3">
      <c r="A5" s="12" t="s">
        <v>23</v>
      </c>
      <c r="B5" s="32"/>
      <c r="C5" s="32"/>
      <c r="D5" s="32"/>
      <c r="E5" s="32"/>
      <c r="F5" s="32"/>
      <c r="G5" s="32"/>
      <c r="H5" s="32"/>
      <c r="I5" s="32"/>
      <c r="J5" s="32"/>
      <c r="K5" s="32"/>
      <c r="L5" s="32"/>
      <c r="M5" s="32"/>
      <c r="N5" s="73"/>
      <c r="O5" s="73"/>
      <c r="P5" s="73"/>
      <c r="Q5" s="73"/>
      <c r="R5" s="73"/>
      <c r="S5" s="73"/>
    </row>
    <row r="6" spans="1:19" x14ac:dyDescent="0.25">
      <c r="A6" s="11" t="s">
        <v>21</v>
      </c>
      <c r="B6" s="30">
        <f>SUM(B7:B16)</f>
        <v>0</v>
      </c>
      <c r="C6" s="30">
        <f t="shared" ref="C6:M6" si="1">SUM(C7:C16)</f>
        <v>0</v>
      </c>
      <c r="D6" s="30">
        <f t="shared" si="1"/>
        <v>0</v>
      </c>
      <c r="E6" s="30">
        <f t="shared" si="1"/>
        <v>0</v>
      </c>
      <c r="F6" s="30">
        <f t="shared" si="1"/>
        <v>0</v>
      </c>
      <c r="G6" s="30">
        <f t="shared" si="1"/>
        <v>0</v>
      </c>
      <c r="H6" s="30">
        <f t="shared" si="1"/>
        <v>0</v>
      </c>
      <c r="I6" s="30">
        <f t="shared" si="1"/>
        <v>0</v>
      </c>
      <c r="J6" s="30">
        <f t="shared" si="1"/>
        <v>0</v>
      </c>
      <c r="K6" s="30">
        <f t="shared" si="1"/>
        <v>0</v>
      </c>
      <c r="L6" s="30">
        <f t="shared" si="1"/>
        <v>0</v>
      </c>
      <c r="M6" s="31">
        <f t="shared" si="1"/>
        <v>0</v>
      </c>
      <c r="N6" s="72"/>
      <c r="O6" s="72"/>
      <c r="P6" s="72"/>
      <c r="Q6" s="72"/>
      <c r="R6" s="72"/>
      <c r="S6" s="72"/>
    </row>
    <row r="7" spans="1:19" x14ac:dyDescent="0.25">
      <c r="A7" s="3" t="s">
        <v>24</v>
      </c>
      <c r="B7" s="32"/>
      <c r="C7" s="33"/>
      <c r="D7" s="33"/>
      <c r="E7" s="33"/>
      <c r="F7" s="33"/>
      <c r="G7" s="33"/>
      <c r="H7" s="33"/>
      <c r="I7" s="33"/>
      <c r="J7" s="33"/>
      <c r="K7" s="33"/>
      <c r="L7" s="33"/>
      <c r="M7" s="34"/>
      <c r="N7" s="69" t="s">
        <v>75</v>
      </c>
      <c r="O7" s="69"/>
      <c r="P7" s="69"/>
      <c r="Q7" s="69"/>
      <c r="R7" s="69"/>
      <c r="S7" s="69"/>
    </row>
    <row r="8" spans="1:19" x14ac:dyDescent="0.25">
      <c r="A8" s="3" t="s">
        <v>25</v>
      </c>
      <c r="B8" s="32"/>
      <c r="C8" s="32"/>
      <c r="D8" s="32"/>
      <c r="E8" s="32"/>
      <c r="F8" s="32"/>
      <c r="G8" s="32"/>
      <c r="H8" s="32"/>
      <c r="I8" s="32"/>
      <c r="J8" s="32"/>
      <c r="K8" s="32"/>
      <c r="L8" s="32"/>
      <c r="M8" s="32"/>
      <c r="N8" s="20" t="s">
        <v>77</v>
      </c>
      <c r="O8" s="20"/>
      <c r="P8" s="20"/>
      <c r="Q8" s="20"/>
      <c r="R8" s="20"/>
      <c r="S8" s="20"/>
    </row>
    <row r="9" spans="1:19" x14ac:dyDescent="0.25">
      <c r="A9" s="3" t="s">
        <v>26</v>
      </c>
      <c r="B9" s="32"/>
      <c r="C9" s="32"/>
      <c r="D9" s="32"/>
      <c r="E9" s="32"/>
      <c r="F9" s="32"/>
      <c r="G9" s="32"/>
      <c r="H9" s="32"/>
      <c r="I9" s="32"/>
      <c r="J9" s="32"/>
      <c r="K9" s="32"/>
      <c r="L9" s="32"/>
      <c r="M9" s="32"/>
      <c r="N9" s="70" t="s">
        <v>76</v>
      </c>
      <c r="O9" s="70"/>
      <c r="P9" s="70"/>
      <c r="Q9" s="70"/>
      <c r="R9" s="70"/>
      <c r="S9" s="70"/>
    </row>
    <row r="10" spans="1:19" x14ac:dyDescent="0.25">
      <c r="A10" s="3" t="s">
        <v>52</v>
      </c>
      <c r="B10" s="32"/>
      <c r="C10" s="32"/>
      <c r="D10" s="32"/>
      <c r="E10" s="32"/>
      <c r="F10" s="32"/>
      <c r="G10" s="32"/>
      <c r="H10" s="32"/>
      <c r="I10" s="32"/>
      <c r="J10" s="32"/>
      <c r="K10" s="32"/>
      <c r="L10" s="32"/>
      <c r="M10" s="32"/>
      <c r="N10" s="70" t="s">
        <v>86</v>
      </c>
      <c r="O10" s="70"/>
      <c r="P10" s="70"/>
      <c r="Q10" s="70"/>
      <c r="R10" s="70"/>
      <c r="S10" s="70"/>
    </row>
    <row r="11" spans="1:19" x14ac:dyDescent="0.25">
      <c r="A11" s="3" t="s">
        <v>27</v>
      </c>
      <c r="B11" s="32"/>
      <c r="C11" s="32"/>
      <c r="D11" s="32"/>
      <c r="E11" s="32"/>
      <c r="F11" s="32"/>
      <c r="G11" s="32"/>
      <c r="H11" s="32"/>
      <c r="I11" s="32"/>
      <c r="J11" s="32"/>
      <c r="K11" s="32"/>
      <c r="L11" s="32"/>
      <c r="M11" s="32"/>
      <c r="N11" s="70" t="s">
        <v>87</v>
      </c>
      <c r="O11" s="70"/>
      <c r="P11" s="70"/>
      <c r="Q11" s="70"/>
      <c r="R11" s="70"/>
      <c r="S11" s="70"/>
    </row>
    <row r="12" spans="1:19" x14ac:dyDescent="0.25">
      <c r="A12" s="3" t="s">
        <v>46</v>
      </c>
      <c r="B12" s="32"/>
      <c r="C12" s="32"/>
      <c r="D12" s="32"/>
      <c r="E12" s="32"/>
      <c r="F12" s="32"/>
      <c r="G12" s="32"/>
      <c r="H12" s="32"/>
      <c r="I12" s="32"/>
      <c r="J12" s="32"/>
      <c r="K12" s="32"/>
      <c r="L12" s="32"/>
      <c r="M12" s="32"/>
      <c r="N12" s="70"/>
      <c r="O12" s="70"/>
      <c r="P12" s="70"/>
      <c r="Q12" s="70"/>
      <c r="R12" s="70"/>
      <c r="S12" s="70"/>
    </row>
    <row r="13" spans="1:19" x14ac:dyDescent="0.25">
      <c r="A13" s="3" t="s">
        <v>53</v>
      </c>
      <c r="B13" s="32"/>
      <c r="C13" s="32"/>
      <c r="D13" s="32"/>
      <c r="E13" s="32"/>
      <c r="F13" s="32"/>
      <c r="G13" s="32"/>
      <c r="H13" s="32"/>
      <c r="I13" s="32"/>
      <c r="J13" s="32"/>
      <c r="K13" s="32"/>
      <c r="L13" s="32"/>
      <c r="M13" s="32"/>
      <c r="N13" s="70" t="s">
        <v>78</v>
      </c>
      <c r="O13" s="70"/>
      <c r="P13" s="70"/>
      <c r="Q13" s="70"/>
      <c r="R13" s="70"/>
      <c r="S13" s="70"/>
    </row>
    <row r="14" spans="1:19" x14ac:dyDescent="0.25">
      <c r="A14" s="3" t="s">
        <v>47</v>
      </c>
      <c r="B14" s="32"/>
      <c r="C14" s="32"/>
      <c r="D14" s="32"/>
      <c r="E14" s="32"/>
      <c r="F14" s="32"/>
      <c r="G14" s="32"/>
      <c r="H14" s="32"/>
      <c r="I14" s="32"/>
      <c r="J14" s="32"/>
      <c r="K14" s="32"/>
      <c r="L14" s="32"/>
      <c r="M14" s="32"/>
      <c r="N14" s="70"/>
      <c r="O14" s="70"/>
      <c r="P14" s="70"/>
      <c r="Q14" s="70"/>
      <c r="R14" s="70"/>
      <c r="S14" s="70"/>
    </row>
    <row r="15" spans="1:19" x14ac:dyDescent="0.25">
      <c r="A15" s="3" t="s">
        <v>28</v>
      </c>
      <c r="B15" s="32"/>
      <c r="C15" s="32"/>
      <c r="D15" s="32"/>
      <c r="E15" s="32"/>
      <c r="F15" s="32"/>
      <c r="G15" s="32"/>
      <c r="H15" s="32"/>
      <c r="I15" s="32"/>
      <c r="J15" s="32"/>
      <c r="K15" s="32"/>
      <c r="L15" s="32"/>
      <c r="M15" s="32"/>
      <c r="N15" s="70" t="s">
        <v>79</v>
      </c>
      <c r="O15" s="70"/>
      <c r="P15" s="70"/>
      <c r="Q15" s="70"/>
      <c r="R15" s="70"/>
      <c r="S15" s="70"/>
    </row>
    <row r="16" spans="1:19" ht="15.75" thickBot="1" x14ac:dyDescent="0.3">
      <c r="A16" s="12" t="s">
        <v>29</v>
      </c>
      <c r="B16" s="32"/>
      <c r="C16" s="32"/>
      <c r="D16" s="32"/>
      <c r="E16" s="32"/>
      <c r="F16" s="32"/>
      <c r="G16" s="32"/>
      <c r="H16" s="32"/>
      <c r="I16" s="32"/>
      <c r="J16" s="32"/>
      <c r="K16" s="32"/>
      <c r="L16" s="32"/>
      <c r="M16" s="32"/>
      <c r="N16" s="72"/>
      <c r="O16" s="72"/>
      <c r="P16" s="72"/>
      <c r="Q16" s="72"/>
      <c r="R16" s="72"/>
      <c r="S16" s="72"/>
    </row>
    <row r="17" spans="1:19" ht="27" thickBot="1" x14ac:dyDescent="0.3">
      <c r="A17" s="1" t="s">
        <v>20</v>
      </c>
      <c r="B17" s="35">
        <f>B3-B6</f>
        <v>0</v>
      </c>
      <c r="C17" s="35">
        <f t="shared" ref="C17:M17" si="2">C3-C6</f>
        <v>0</v>
      </c>
      <c r="D17" s="35">
        <f t="shared" si="2"/>
        <v>0</v>
      </c>
      <c r="E17" s="35">
        <f t="shared" si="2"/>
        <v>0</v>
      </c>
      <c r="F17" s="35">
        <f t="shared" si="2"/>
        <v>0</v>
      </c>
      <c r="G17" s="35">
        <f t="shared" si="2"/>
        <v>0</v>
      </c>
      <c r="H17" s="35">
        <f t="shared" si="2"/>
        <v>0</v>
      </c>
      <c r="I17" s="35">
        <f t="shared" si="2"/>
        <v>0</v>
      </c>
      <c r="J17" s="35">
        <f t="shared" si="2"/>
        <v>0</v>
      </c>
      <c r="K17" s="35">
        <f t="shared" si="2"/>
        <v>0</v>
      </c>
      <c r="L17" s="35">
        <f t="shared" si="2"/>
        <v>0</v>
      </c>
      <c r="M17" s="36">
        <f t="shared" si="2"/>
        <v>0</v>
      </c>
      <c r="N17" s="72"/>
      <c r="O17" s="72"/>
      <c r="P17" s="72"/>
      <c r="Q17" s="72"/>
      <c r="R17" s="72"/>
      <c r="S17" s="72"/>
    </row>
    <row r="18" spans="1:19" ht="15.75" thickBot="1" x14ac:dyDescent="0.3">
      <c r="A18" s="1" t="s">
        <v>18</v>
      </c>
      <c r="B18" s="35">
        <f>B17</f>
        <v>0</v>
      </c>
      <c r="C18" s="35">
        <f>B18+C17</f>
        <v>0</v>
      </c>
      <c r="D18" s="35">
        <f t="shared" ref="D18:M18" si="3">C18+D17</f>
        <v>0</v>
      </c>
      <c r="E18" s="35">
        <f t="shared" si="3"/>
        <v>0</v>
      </c>
      <c r="F18" s="35">
        <f t="shared" si="3"/>
        <v>0</v>
      </c>
      <c r="G18" s="35">
        <f t="shared" si="3"/>
        <v>0</v>
      </c>
      <c r="H18" s="35">
        <f t="shared" si="3"/>
        <v>0</v>
      </c>
      <c r="I18" s="35">
        <f t="shared" si="3"/>
        <v>0</v>
      </c>
      <c r="J18" s="35">
        <f t="shared" si="3"/>
        <v>0</v>
      </c>
      <c r="K18" s="35">
        <f t="shared" si="3"/>
        <v>0</v>
      </c>
      <c r="L18" s="35">
        <f t="shared" si="3"/>
        <v>0</v>
      </c>
      <c r="M18" s="36">
        <f t="shared" si="3"/>
        <v>0</v>
      </c>
      <c r="N18" s="72"/>
      <c r="O18" s="72"/>
      <c r="P18" s="72"/>
      <c r="Q18" s="72"/>
      <c r="R18" s="72"/>
      <c r="S18" s="72"/>
    </row>
    <row r="19" spans="1:19" x14ac:dyDescent="0.25">
      <c r="A19" s="11" t="s">
        <v>19</v>
      </c>
      <c r="B19" s="30">
        <f>SUM(B20:B21)</f>
        <v>0</v>
      </c>
      <c r="C19" s="30">
        <f t="shared" ref="C19:M19" si="4">SUM(C20:C21)</f>
        <v>0</v>
      </c>
      <c r="D19" s="30">
        <f t="shared" si="4"/>
        <v>0</v>
      </c>
      <c r="E19" s="30">
        <f t="shared" si="4"/>
        <v>0</v>
      </c>
      <c r="F19" s="30">
        <f t="shared" si="4"/>
        <v>0</v>
      </c>
      <c r="G19" s="30">
        <f t="shared" si="4"/>
        <v>0</v>
      </c>
      <c r="H19" s="30">
        <f t="shared" si="4"/>
        <v>0</v>
      </c>
      <c r="I19" s="30">
        <f t="shared" si="4"/>
        <v>0</v>
      </c>
      <c r="J19" s="30">
        <f t="shared" si="4"/>
        <v>0</v>
      </c>
      <c r="K19" s="30">
        <f t="shared" si="4"/>
        <v>0</v>
      </c>
      <c r="L19" s="30">
        <f t="shared" si="4"/>
        <v>0</v>
      </c>
      <c r="M19" s="31">
        <f t="shared" si="4"/>
        <v>0</v>
      </c>
      <c r="N19" s="69"/>
      <c r="O19" s="69"/>
      <c r="P19" s="69"/>
      <c r="Q19" s="69"/>
      <c r="R19" s="69"/>
      <c r="S19" s="69"/>
    </row>
    <row r="20" spans="1:19" x14ac:dyDescent="0.25">
      <c r="A20" s="3" t="s">
        <v>30</v>
      </c>
      <c r="B20" s="32"/>
      <c r="C20" s="32"/>
      <c r="D20" s="32"/>
      <c r="E20" s="32"/>
      <c r="F20" s="32"/>
      <c r="G20" s="32"/>
      <c r="H20" s="32"/>
      <c r="I20" s="32"/>
      <c r="J20" s="32"/>
      <c r="K20" s="32"/>
      <c r="L20" s="32"/>
      <c r="M20" s="37"/>
      <c r="N20" s="70" t="s">
        <v>80</v>
      </c>
      <c r="O20" s="70"/>
      <c r="P20" s="70"/>
      <c r="Q20" s="70"/>
      <c r="R20" s="70"/>
      <c r="S20" s="70"/>
    </row>
    <row r="21" spans="1:19" ht="15.75" thickBot="1" x14ac:dyDescent="0.3">
      <c r="A21" s="12" t="s">
        <v>31</v>
      </c>
      <c r="B21" s="38"/>
      <c r="C21" s="38"/>
      <c r="D21" s="38"/>
      <c r="E21" s="38"/>
      <c r="F21" s="38"/>
      <c r="G21" s="38"/>
      <c r="H21" s="38"/>
      <c r="I21" s="38"/>
      <c r="J21" s="38"/>
      <c r="K21" s="38"/>
      <c r="L21" s="38"/>
      <c r="M21" s="39"/>
      <c r="N21" s="70" t="s">
        <v>82</v>
      </c>
      <c r="O21" s="70"/>
      <c r="P21" s="70"/>
      <c r="Q21" s="70"/>
      <c r="R21" s="70"/>
      <c r="S21" s="70"/>
    </row>
    <row r="22" spans="1:19" ht="39.75" thickBot="1" x14ac:dyDescent="0.3">
      <c r="A22" s="1" t="s">
        <v>50</v>
      </c>
      <c r="B22" s="35">
        <f>B18+B19</f>
        <v>0</v>
      </c>
      <c r="C22" s="35">
        <f>B22+C19+C17</f>
        <v>0</v>
      </c>
      <c r="D22" s="35">
        <f t="shared" ref="D22:M22" si="5">C22+D19+D17</f>
        <v>0</v>
      </c>
      <c r="E22" s="35">
        <f t="shared" si="5"/>
        <v>0</v>
      </c>
      <c r="F22" s="35">
        <f t="shared" si="5"/>
        <v>0</v>
      </c>
      <c r="G22" s="35">
        <f t="shared" si="5"/>
        <v>0</v>
      </c>
      <c r="H22" s="35">
        <f t="shared" si="5"/>
        <v>0</v>
      </c>
      <c r="I22" s="35">
        <f t="shared" si="5"/>
        <v>0</v>
      </c>
      <c r="J22" s="35">
        <f t="shared" si="5"/>
        <v>0</v>
      </c>
      <c r="K22" s="35">
        <f t="shared" si="5"/>
        <v>0</v>
      </c>
      <c r="L22" s="35">
        <f t="shared" si="5"/>
        <v>0</v>
      </c>
      <c r="M22" s="35">
        <f t="shared" si="5"/>
        <v>0</v>
      </c>
      <c r="N22" s="70"/>
      <c r="O22" s="70"/>
      <c r="P22" s="70"/>
      <c r="Q22" s="70"/>
      <c r="R22" s="70"/>
      <c r="S22" s="70"/>
    </row>
    <row r="24" spans="1:19" x14ac:dyDescent="0.25">
      <c r="A24" s="71" t="s">
        <v>51</v>
      </c>
      <c r="B24" s="71"/>
      <c r="C24" s="71"/>
      <c r="D24" s="71"/>
      <c r="E24" s="71"/>
      <c r="F24" s="71"/>
      <c r="G24" s="71"/>
      <c r="H24" s="71"/>
      <c r="I24" s="71"/>
      <c r="J24" s="71"/>
      <c r="K24" s="71"/>
      <c r="L24" s="71"/>
      <c r="M24" s="71"/>
    </row>
    <row r="25" spans="1:19" x14ac:dyDescent="0.25">
      <c r="A25" s="4"/>
    </row>
    <row r="26" spans="1:19" x14ac:dyDescent="0.25">
      <c r="A26" s="6"/>
    </row>
    <row r="27" spans="1:19" x14ac:dyDescent="0.25">
      <c r="A27" s="27" t="s">
        <v>83</v>
      </c>
      <c r="B27" s="27"/>
      <c r="C27" s="27"/>
    </row>
    <row r="28" spans="1:19" x14ac:dyDescent="0.25">
      <c r="A28" s="6"/>
    </row>
    <row r="29" spans="1:19" x14ac:dyDescent="0.25">
      <c r="A29" s="5"/>
    </row>
  </sheetData>
  <mergeCells count="23">
    <mergeCell ref="A1:M1"/>
    <mergeCell ref="A24:M24"/>
    <mergeCell ref="N1:S1"/>
    <mergeCell ref="N2:S2"/>
    <mergeCell ref="N3:S3"/>
    <mergeCell ref="N4:S4"/>
    <mergeCell ref="N5:S5"/>
    <mergeCell ref="N6:S6"/>
    <mergeCell ref="N7:S7"/>
    <mergeCell ref="N9:S9"/>
    <mergeCell ref="N10:S10"/>
    <mergeCell ref="N11:S11"/>
    <mergeCell ref="N12:S12"/>
    <mergeCell ref="N13:S13"/>
    <mergeCell ref="N19:S19"/>
    <mergeCell ref="N20:S20"/>
    <mergeCell ref="N21:S21"/>
    <mergeCell ref="N22:S22"/>
    <mergeCell ref="N14:S14"/>
    <mergeCell ref="N15:S15"/>
    <mergeCell ref="N16:S16"/>
    <mergeCell ref="N17:S17"/>
    <mergeCell ref="N18:S18"/>
  </mergeCells>
  <phoneticPr fontId="2" type="noConversion"/>
  <pageMargins left="0.7" right="0.7" top="0.78740157499999996" bottom="0.78740157499999996"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Bsp. IT - Rentabilitätsplanung</vt:lpstr>
      <vt:lpstr>Bsp. IT - Liquiditätsplanung</vt:lpstr>
      <vt:lpstr>Rentabilitätsplanung</vt:lpstr>
      <vt:lpstr>Liquiditätsplanung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Barth, Joanna</dc:creator>
  <cp:lastModifiedBy>Meyer, Berenike, Dr. rer. nat.</cp:lastModifiedBy>
  <dcterms:created xsi:type="dcterms:W3CDTF">2024-07-08T09:35:00Z</dcterms:created>
  <dcterms:modified xsi:type="dcterms:W3CDTF">2024-09-03T11:35:14Z</dcterms:modified>
</cp:coreProperties>
</file>